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0" activeTab="13"/>
  </bookViews>
  <sheets>
    <sheet name="12 Biochemia- parametry" sheetId="1" r:id="rId1"/>
    <sheet name="12 Biochemia-ceny" sheetId="2" r:id="rId2"/>
    <sheet name="13 Immuno - parametry" sheetId="3" r:id="rId3"/>
    <sheet name="13 Immuno-ceny" sheetId="4" r:id="rId4"/>
    <sheet name="14 Gazometria-parametry" sheetId="5" r:id="rId5"/>
    <sheet name="14 Gazometria-ceny" sheetId="6" r:id="rId6"/>
    <sheet name="15 Analityka ogólna" sheetId="7" r:id="rId7"/>
    <sheet name="16 Serologia" sheetId="8" r:id="rId8"/>
    <sheet name="17 Szybkie testy" sheetId="9" r:id="rId9"/>
    <sheet name="18 Drobny sprzęt" sheetId="10" r:id="rId10"/>
    <sheet name="19 Mocze" sheetId="11" r:id="rId11"/>
    <sheet name="20 Koagulologia" sheetId="12" r:id="rId12"/>
    <sheet name="21 test ureazowy" sheetId="13" r:id="rId13"/>
    <sheet name="22 odczyn do ABL90 FLEX" sheetId="14" r:id="rId14"/>
  </sheets>
  <definedNames/>
  <calcPr fullCalcOnLoad="1"/>
</workbook>
</file>

<file path=xl/sharedStrings.xml><?xml version="1.0" encoding="utf-8"?>
<sst xmlns="http://schemas.openxmlformats.org/spreadsheetml/2006/main" count="907" uniqueCount="610">
  <si>
    <t>Lp</t>
  </si>
  <si>
    <t>Nazwa produktu</t>
  </si>
  <si>
    <t>opak.</t>
  </si>
  <si>
    <t>j.m.</t>
  </si>
  <si>
    <t>VAT %</t>
  </si>
  <si>
    <t>D-Dimery</t>
  </si>
  <si>
    <t>ZESTAWIENIE PARAMETRÓW ANALIZATORA- IMMUNOLOGIA</t>
  </si>
  <si>
    <t>Parametry graniczne</t>
  </si>
  <si>
    <t xml:space="preserve">Określenie parametru </t>
  </si>
  <si>
    <t>Metoda chemiluminescencyjna pomiaru lub elektrochemiluminescencyjna</t>
  </si>
  <si>
    <t>Tak</t>
  </si>
  <si>
    <t>Wydajność analizatora nie mniejsza niż  oznaczeń 90 oznaczeń</t>
  </si>
  <si>
    <t>Możliwość wykonania min 10 oznaczeń z jednej próbki</t>
  </si>
  <si>
    <t>Szybkość otrzymania wyników markerów kardiologicznych (Troponina) &lt; 15 min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</si>
  <si>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</si>
  <si>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</si>
  <si>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</si>
  <si>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</si>
  <si>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Eliminacja kontaminacji</t>
  </si>
  <si>
    <t>tak</t>
  </si>
  <si>
    <t>System chłodzenia odczynników na pokładzie</t>
  </si>
  <si>
    <t>Podłączenie analizatora do LSI na koszt oferenta</t>
  </si>
  <si>
    <t>Niespełnienie jednego z w/w warunków granicznych powoduje odrzucenie oferty.</t>
  </si>
  <si>
    <t>Warunkiem granicznym jest również określony w załaczniku  zakres możliwych do oznaczenia parametrów</t>
  </si>
  <si>
    <t>Ocena techniczna aparatu</t>
  </si>
  <si>
    <t>Określenie parametru</t>
  </si>
  <si>
    <t>Warunki pożądane</t>
  </si>
  <si>
    <t>Odpowiedź oferenta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</si>
  <si>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</si>
  <si>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</si>
  <si>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</si>
  <si>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</si>
  <si>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</si>
  <si>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Czytnik kodów kreskowych</t>
  </si>
  <si>
    <t>Suma uzyskanych punktów podlega ocenie wg wzoru opisanego w cz. XIV SIWZ- kryterium ocena techniczna aparatu</t>
  </si>
  <si>
    <t>ARKUSZ CENOWY-  IMMUNOLOGIA</t>
  </si>
  <si>
    <t>Tab. 1. Formularz cenowy odczynniki</t>
  </si>
  <si>
    <t>Nazwa
parametru</t>
  </si>
  <si>
    <t>Nr
katalogowy</t>
  </si>
  <si>
    <t>Ilość
ozn. z 1
opak.</t>
  </si>
  <si>
    <t>Cena 1 op. netto PLN</t>
  </si>
  <si>
    <t>Cena 1 op. brutto  PLN</t>
  </si>
  <si>
    <t>Wartość
na 1 rok netto PLN</t>
  </si>
  <si>
    <t>Wartość
na 1 rok brutto PLN</t>
  </si>
  <si>
    <t>Lp.</t>
  </si>
  <si>
    <t>Troponina</t>
  </si>
  <si>
    <t>PSA</t>
  </si>
  <si>
    <t>TSH</t>
  </si>
  <si>
    <t>fT4</t>
  </si>
  <si>
    <t>fT3</t>
  </si>
  <si>
    <t>BHCG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</si>
  <si>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</si>
  <si>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</si>
  <si>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</si>
  <si>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</si>
  <si>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</si>
  <si>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</si>
  <si>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</si>
  <si>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</si>
  <si>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</si>
  <si>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</si>
  <si>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</si>
  <si>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</si>
  <si>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p-ciala anty HCV</t>
  </si>
  <si>
    <t>p-ciała anty TPO</t>
  </si>
  <si>
    <t>p-ciała anty CCP</t>
  </si>
  <si>
    <t>Ferrytyna</t>
  </si>
  <si>
    <t>p-ciała p-recept. TSH</t>
  </si>
  <si>
    <t>Prokalcytonina</t>
  </si>
  <si>
    <t>Razem:</t>
  </si>
  <si>
    <t>*w ofercie dopuszczalna jest większa ilość oznaczeń niż minimalna- wynikająca z pomnożenia ilości oznaczeń z jednego zamkniętego opakowania przez liczbę opakowań</t>
  </si>
  <si>
    <t>Tab. 2. Formularz cenowy kalibratory, kontrole oraz materiały zużywalne proporcjonalnie do ilości testów</t>
  </si>
  <si>
    <t>Nazwa odczynnika</t>
  </si>
  <si>
    <t>Nr katalogowy</t>
  </si>
  <si>
    <t xml:space="preserve">Wielkość opakowania </t>
  </si>
  <si>
    <t xml:space="preserve">Razem : </t>
  </si>
  <si>
    <t>IMMUNOLOGIA</t>
  </si>
  <si>
    <t>PLN netto</t>
  </si>
  <si>
    <t>PLN brutto</t>
  </si>
  <si>
    <t>Odczynniki (Tab. 1):</t>
  </si>
  <si>
    <t>Materiały zużywalne (Tab. 2) :</t>
  </si>
  <si>
    <t xml:space="preserve">Razem: </t>
  </si>
  <si>
    <t>ZESTAWIENIE PARAMETRÓW ANALIZATORA BIOCHEMIA</t>
  </si>
  <si>
    <r>
      <t>ANALIZATOR BIOCHEMICZNY</t>
    </r>
    <r>
      <rPr>
        <b/>
        <sz val="8"/>
        <rFont val="Arial"/>
        <family val="2"/>
      </rPr>
      <t xml:space="preserve"> </t>
    </r>
  </si>
  <si>
    <t>WYMAGANE</t>
  </si>
  <si>
    <t>Odpowiedź Oferenta</t>
  </si>
  <si>
    <t>Analizator w pełni automatyczny pracujący w trybie „pacjent po pacjencie".</t>
  </si>
  <si>
    <t>Metody pomiaru: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</si>
  <si>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</si>
  <si>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</si>
  <si>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</si>
  <si>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</si>
  <si>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</si>
  <si>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</si>
  <si>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</si>
  <si>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</si>
  <si>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</si>
  <si>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</si>
  <si>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</si>
  <si>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</si>
  <si>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</si>
  <si>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Chłodzenie odczynników, kalibratorów i kontroli na pokładzie analizatora</t>
  </si>
  <si>
    <t>Zapewnienie udziału w międzynarodowej kontroli jakości z opracowaniem statystycznym wyników poprzez dostarczenie odpowiednich materiałów kontrolnych (koszt należy uwzględnić w formularzu cenowym oraz załączyć opis oferowanego programu kontroli)</t>
  </si>
  <si>
    <t>Zamknięty system odczynnikowy</t>
  </si>
  <si>
    <t>Zainstalowanie Laboratoryjnego systemu informatycznego: Hardware i Software</t>
  </si>
  <si>
    <t>Parametry zalecane, podlegające ocenie</t>
  </si>
  <si>
    <t>Możliwość wykonywania badań w surowicy, osoczu, hemolizacie, moczu , PMR i krwi pełnej</t>
  </si>
  <si>
    <t>1pkt</t>
  </si>
  <si>
    <t>Możliwość barkodowego identyfikowania próbek.</t>
  </si>
  <si>
    <t>Możliwość stałego monitorowania poziomu odczynników i badanych próbek.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</si>
  <si>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</si>
  <si>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</si>
  <si>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</si>
  <si>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</si>
  <si>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</si>
  <si>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</si>
  <si>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</si>
  <si>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</si>
  <si>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Warunki zalecane, podlegają ocenie wg kryterium- ocena techniczna aparatu:</t>
  </si>
  <si>
    <t>Suma uzyskanych punktów podlega ocenie wg wzoru opisanego w cz. XIV SIWZ</t>
  </si>
  <si>
    <t>Zestawienie parametrów Lab.Systemu Informatycznego</t>
  </si>
  <si>
    <t xml:space="preserve">Wymagane funkcje </t>
  </si>
  <si>
    <t>Wymagana odpowiedź</t>
  </si>
  <si>
    <t>TAK</t>
  </si>
  <si>
    <t>Laboratoryjny System Informatyczny w technologii wielodostępu</t>
  </si>
  <si>
    <t>Sprzęt</t>
  </si>
  <si>
    <t>Oprogramowanie</t>
  </si>
  <si>
    <t>Wdrożenie</t>
  </si>
  <si>
    <t xml:space="preserve">Połączenie on-line nastepujących pracowni laboratorium:  biochemicznej, immunologicznej, hematologicznej, koagulologicznej, analityki ogólnej i mikrobiologii 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</si>
  <si>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</si>
  <si>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</si>
  <si>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</si>
  <si>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</si>
  <si>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</si>
  <si>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</si>
  <si>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</si>
  <si>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</si>
  <si>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</si>
  <si>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</si>
  <si>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</si>
  <si>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</si>
  <si>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</si>
  <si>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</si>
  <si>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</si>
  <si>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</si>
  <si>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Możliwość archiwizacji danych pacjenta, wyników badań , ustawień systemowych oraz aplikacji programowych na zewnętrznym nośniku ( CD- ROM, DVD-ROM) przez okres min 20 lat</t>
  </si>
  <si>
    <t>TAK/ opisać</t>
  </si>
  <si>
    <t>Możliwość  współpracy z  systemem komputerowym szpitala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</si>
  <si>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</si>
  <si>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</si>
  <si>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</si>
  <si>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</si>
  <si>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Niespełnienie jednego z warunków granicznych powoduje odrzucenie oferty.</t>
  </si>
  <si>
    <t>Podać wykaz dostarczanego sprzętu: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</si>
  <si>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</si>
  <si>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</si>
  <si>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</si>
  <si>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</si>
  <si>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</si>
  <si>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</si>
  <si>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</si>
  <si>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</si>
  <si>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</si>
  <si>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</si>
  <si>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</si>
  <si>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</si>
  <si>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</si>
  <si>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</si>
  <si>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</si>
  <si>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</si>
  <si>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</si>
  <si>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</si>
  <si>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</si>
  <si>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</si>
  <si>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</si>
  <si>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</si>
  <si>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</si>
  <si>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</si>
  <si>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</si>
  <si>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</si>
  <si>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</si>
  <si>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</si>
  <si>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</si>
  <si>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</si>
  <si>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</si>
  <si>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</si>
  <si>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</si>
  <si>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</si>
  <si>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</si>
  <si>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</si>
  <si>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</si>
  <si>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</si>
  <si>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</si>
  <si>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</si>
  <si>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ilość op.</t>
  </si>
  <si>
    <t>op. 5-10 ml</t>
  </si>
  <si>
    <t>Odczynnik monoklonalny anty IgG</t>
  </si>
  <si>
    <t>szt.a 2 ml</t>
  </si>
  <si>
    <t>PEG 20% (r-r glikolu polietylenowego)</t>
  </si>
  <si>
    <t>szt.a 4 ml</t>
  </si>
  <si>
    <t>Papaina  liofilizat</t>
  </si>
  <si>
    <t>szt.a 3ml</t>
  </si>
  <si>
    <t>LISS-L (płynny)</t>
  </si>
  <si>
    <t>szt.a 100 ml</t>
  </si>
  <si>
    <t>Standard anty D</t>
  </si>
  <si>
    <t>PBS – buforowany r-r soli fizjologicznej</t>
  </si>
  <si>
    <t>szt.a 500 ml</t>
  </si>
  <si>
    <t>Standaryzowane Krwinki Wzorcowe  do wykrywania przeciwciał - gotowe do użycia</t>
  </si>
  <si>
    <t>Standaryzowane Krwinki Wzorcowe Opłaszczone do kontroli BTA</t>
  </si>
  <si>
    <t>Standaryzowane Krwinki Wzorcowe O Rh+ opłaszczone przeciwciałami anty-D</t>
  </si>
  <si>
    <t>szt.</t>
  </si>
  <si>
    <t>Uniwersalny pojemnik do jednorazowych płyt</t>
  </si>
  <si>
    <t>Statywy do fiolek z surowicami do oznaczeń serologicznych</t>
  </si>
  <si>
    <t>Warunki graniczne:</t>
  </si>
  <si>
    <t>Transport odczynników w opakowaniach zapewniających temperaturę +2 do + 10 st.C.</t>
  </si>
  <si>
    <t>Zamówienia w trybie pilnym realizowane do 12 godzin</t>
  </si>
  <si>
    <t>I Parametry graniczne</t>
  </si>
  <si>
    <t>Opis parametrów</t>
  </si>
  <si>
    <t>Warunek graniczny</t>
  </si>
  <si>
    <t>Odpowiedź tak/nie</t>
  </si>
  <si>
    <t>Parametry mierzone: pH,pCO2,pO2,Hct, Hb,SO2, Na,K,Cl,Ca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</si>
  <si>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</si>
  <si>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</si>
  <si>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</si>
  <si>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</si>
  <si>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</si>
  <si>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</si>
  <si>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</si>
  <si>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</si>
  <si>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</si>
  <si>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</si>
  <si>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</si>
  <si>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</si>
  <si>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</si>
  <si>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</si>
  <si>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</si>
  <si>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</si>
  <si>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</si>
  <si>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</si>
  <si>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 xml:space="preserve">Suma uzyskanych punktów podlega ocenie </t>
  </si>
  <si>
    <t>wg wzoru opisanego w cz. XIV SIWZ- kryterium ocena techniczna aparatu</t>
  </si>
  <si>
    <t>ARKUSZ CENOWY- GAZOMETRIA i elektrolity</t>
  </si>
  <si>
    <t>RAZEM odczynniki, kalibratory kontroli oraz materiały zużywalne</t>
  </si>
  <si>
    <t>Odczynniki kalibratory kontroli oraz materiały zużywalne</t>
  </si>
  <si>
    <r>
      <t>ANALIZATOR IMMUNOLOGICZNY</t>
    </r>
    <r>
      <rPr>
        <sz val="8"/>
        <rFont val="Arial"/>
        <family val="2"/>
      </rPr>
      <t xml:space="preserve">   Podać nazwę, typ.</t>
    </r>
  </si>
  <si>
    <t>HbA1c</t>
  </si>
  <si>
    <t>Płyty jednorazowe do badań serologicznych - białe 6 dołków</t>
  </si>
  <si>
    <t>Surowica grupy AB</t>
  </si>
  <si>
    <t>Wydajność analizatora nie mniejsza niż 300 oznaczeń fotometrycznych i nie mniej niż  60 oznaczen ISE</t>
  </si>
  <si>
    <t>Odczynniki oraz kalibratory w stanie płynnym konfekcjonowane w wydzielonych pojemnikach, grupowane w zbiorczych opakowaniach w ilości nie większych jak trzy i niezalezny, oddzielny pojemnik na odpady</t>
  </si>
  <si>
    <t>Objętość najmniejsza: 10 pkt Pozostałe: 0 punktów</t>
  </si>
  <si>
    <t>bezpłatny serwis aparatu</t>
  </si>
  <si>
    <t>podłaczenie aparatu do Lab.Systemu Informatycznego na koszt oferenta</t>
  </si>
  <si>
    <t>Surowica/odczynnik antyglobulinowa poliwalentna bezbarwna</t>
  </si>
  <si>
    <t>Konserwowane Krwinki Wzorcowe do wykrywania przeciwciał  25-30%</t>
  </si>
  <si>
    <t>PSA wolne</t>
  </si>
  <si>
    <t>Kwas foliowy</t>
  </si>
  <si>
    <t>p-ciała anty TG</t>
  </si>
  <si>
    <t>HBs Ag</t>
  </si>
  <si>
    <t>HBs Ag-confirmatory</t>
  </si>
  <si>
    <t>anty HBs</t>
  </si>
  <si>
    <t>Nt-proBNP</t>
  </si>
  <si>
    <t>PTH</t>
  </si>
  <si>
    <t>CRP hs</t>
  </si>
  <si>
    <t>Transferyna</t>
  </si>
  <si>
    <t>Cystatyna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</si>
  <si>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</si>
  <si>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</si>
  <si>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</si>
  <si>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</si>
  <si>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</si>
  <si>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</si>
  <si>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</si>
  <si>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</si>
  <si>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</si>
  <si>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</si>
  <si>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</si>
  <si>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</si>
  <si>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</si>
  <si>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</si>
  <si>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</si>
  <si>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</si>
  <si>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Giardia Lamblia Antigen Elisa test do odczytu na aparacie i manualnie, wymagana karta odczytu ( komperator)</t>
  </si>
  <si>
    <t>Citron I (fenoloftaleina)</t>
  </si>
  <si>
    <t>Cytrynian sodu 3,8%</t>
  </si>
  <si>
    <t>May Grunwald op.max 0,5l</t>
  </si>
  <si>
    <t>Giemsa op.max 0,5l</t>
  </si>
  <si>
    <t>Ehrlich op.max 0,5l</t>
  </si>
  <si>
    <t>Odczynnik Pandyego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</si>
  <si>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</si>
  <si>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</si>
  <si>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</si>
  <si>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</si>
  <si>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</si>
  <si>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</si>
  <si>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</si>
  <si>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</si>
  <si>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ARKUSZ CENOWY- BIOCHEMIA  2012-2013</t>
  </si>
  <si>
    <t>Biochemia: dzierżawa aparatu z dostawą odczynników, materiałów kontrolnych,  zużywalnych oraz instalacją Lab. Inf. Systemu (LIS) na okres 2 lat</t>
  </si>
  <si>
    <t>Analizator nowy - rok produkcji 2010/2011</t>
  </si>
  <si>
    <t>IMMUNODIAGNOSTYKA: Dzierżawa aparatu z dostawą odczynników, materiałów kontrolnych oraz zużywalnych na okres 2 lat</t>
  </si>
  <si>
    <t>Aparat prod.2010/2011</t>
  </si>
  <si>
    <t>Gazometria: Dzierżawa aparatu z dostawą odczynników, materiałów kontrolnych oraz zużywalnych na okres 2 lat - ilość testów 4.000</t>
  </si>
  <si>
    <t>2009-2010 lub fabrycznie nowy</t>
  </si>
  <si>
    <t>ANALIZATOR: podać nazwę i rok produkcji</t>
  </si>
  <si>
    <t>Ocena parametrów aparatury do badań koagulologicznych</t>
  </si>
  <si>
    <t>K O A G U L O M. E T R</t>
  </si>
  <si>
    <t>Nazwa aparatu</t>
  </si>
  <si>
    <t>określenie parametru</t>
  </si>
  <si>
    <t>pełny automat</t>
  </si>
  <si>
    <t>Zakres  wyk.badań:</t>
  </si>
  <si>
    <t>PT</t>
  </si>
  <si>
    <t>1</t>
  </si>
  <si>
    <t>(ilosc aplikacji)</t>
  </si>
  <si>
    <t>APTT</t>
  </si>
  <si>
    <t>Fibrynogen</t>
  </si>
  <si>
    <t>TT</t>
  </si>
  <si>
    <t>Czynniki krzepnięcia II,V,VII,X</t>
  </si>
  <si>
    <t>Białko C</t>
  </si>
  <si>
    <t>Czynniki krzepniecia VIII,IX,XII</t>
  </si>
  <si>
    <t>AT III</t>
  </si>
  <si>
    <t>Inne ( podac wszystkie )</t>
  </si>
  <si>
    <t>n x1</t>
  </si>
  <si>
    <t>Ilość kanałów pomiarowych</t>
  </si>
  <si>
    <t>ilość badanego materiału lub wzorca</t>
  </si>
  <si>
    <t>Ilość odczynnika</t>
  </si>
  <si>
    <t>2</t>
  </si>
  <si>
    <t>pomiar stężenia fibrynogenu podczas pomiaru PT</t>
  </si>
  <si>
    <t>pobieranie materiału z próbki pierwotnej bez wstępnego przygotowania</t>
  </si>
  <si>
    <t>3</t>
  </si>
  <si>
    <t>pojemnik na próbki przystosowany do probówek pediatrycznych</t>
  </si>
  <si>
    <t>możliwość automat.powtorzenia pomiaru przy wynikach patolog.</t>
  </si>
  <si>
    <t>Gniazdo RS 232 dwukierunkowa komunikacja</t>
  </si>
  <si>
    <t>Możliwość podawania wyników w dowolnej formie i dowolnych jednostkach</t>
  </si>
  <si>
    <t xml:space="preserve">automatyczne układy kompensacji zmętnienia pierwotnego </t>
  </si>
  <si>
    <t>kompensacja zanieczyszczenia toru optycznego</t>
  </si>
  <si>
    <t>system odczynnikowy: otwarty/zamknięty</t>
  </si>
  <si>
    <t>2/1</t>
  </si>
  <si>
    <t>pochodzenie analizatora i odczynnikow od tego samego prod.</t>
  </si>
  <si>
    <t>Warunki graniczne</t>
  </si>
  <si>
    <t>Pobieranie materiału z próbek pierwotnych w tym przystosowanie do próbowek pediatrycznych</t>
  </si>
  <si>
    <t>Możliwość samodzielnego programowaniua pomiarów z wyborem: pojedyncze, dublet lub dowolne</t>
  </si>
  <si>
    <t>Możliwość automatycznego powtórzenia pomiaru przy wynikach poza zakresem referencyjnym</t>
  </si>
  <si>
    <t>Bezpłatny serwis w okresie dzierżawy aparatu</t>
  </si>
  <si>
    <t>Połaczenie analizatora koagulologicznego z lab syst. Informatycznym po stronie Wykonawcy</t>
  </si>
  <si>
    <t>Specyfikacja odczynnikowa :</t>
  </si>
  <si>
    <t xml:space="preserve">j.m. </t>
  </si>
  <si>
    <t>kol 7x8</t>
  </si>
  <si>
    <t>Nazwa oferowanego produktu i nazwa producenta</t>
  </si>
  <si>
    <t>Fibrynogen wg Clausa</t>
  </si>
  <si>
    <t>plazminogen</t>
  </si>
  <si>
    <t>Kalibrator</t>
  </si>
  <si>
    <t>proporcjonalnie do ilości oznaczeń</t>
  </si>
  <si>
    <t>ml</t>
  </si>
  <si>
    <t>Kontrole propor.do ilości oznaczeń</t>
  </si>
  <si>
    <t>Normal</t>
  </si>
  <si>
    <t>patolog.wysoka</t>
  </si>
  <si>
    <t>patolog.niska</t>
  </si>
  <si>
    <t>Czynsz dzierżawny</t>
  </si>
  <si>
    <t>kuwety</t>
  </si>
  <si>
    <t>płyny czyszczący</t>
  </si>
  <si>
    <t>płyn płuczący</t>
  </si>
  <si>
    <t>Kontrole D-dimer</t>
  </si>
  <si>
    <t>ilość oznaczeń</t>
  </si>
  <si>
    <t>Ilość op.
Na 2 lata szt.</t>
  </si>
  <si>
    <t>Wartość
na 2 lata netto PLN</t>
  </si>
  <si>
    <t>Wartość
na 2 lata brutto PLN</t>
  </si>
  <si>
    <t>Ilość op.na okres umowy szt.</t>
  </si>
  <si>
    <t>Wartość
umowy netto PLN</t>
  </si>
  <si>
    <t>Wartość
umowy brutto PLN</t>
  </si>
  <si>
    <t xml:space="preserve">Wartość oferty : </t>
  </si>
  <si>
    <t xml:space="preserve"> Formularz cenowy odczynników kalibratorów kontroli oraz materiałów zużywalnych proporcjonalnie do ilości testów </t>
  </si>
  <si>
    <t>IIość testów - 4.000/2 lata</t>
  </si>
  <si>
    <t xml:space="preserve"> anty-A klon IgM klon 9113D10</t>
  </si>
  <si>
    <t xml:space="preserve"> anty-A klon IgM klon 11H5</t>
  </si>
  <si>
    <t xml:space="preserve"> anty-B klon IgM B6F9</t>
  </si>
  <si>
    <t>anty-D IgM+ IgG klon Blend</t>
  </si>
  <si>
    <t xml:space="preserve"> anty-D IgM, RUM -1</t>
  </si>
  <si>
    <t xml:space="preserve">3 x 4 ml  </t>
  </si>
  <si>
    <t xml:space="preserve">2 x 4 ml </t>
  </si>
  <si>
    <t xml:space="preserve">3 x 4 ml </t>
  </si>
  <si>
    <t>Standaryzowane Krwinki Wzorcowe  do układu ABO o zawartości min 5%</t>
  </si>
  <si>
    <t xml:space="preserve">2 x 5 ml 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</si>
  <si>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</si>
  <si>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</si>
  <si>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</si>
  <si>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</si>
  <si>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</si>
  <si>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</si>
  <si>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</si>
  <si>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</si>
  <si>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</si>
  <si>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 xml:space="preserve">Probówki na 2,5 ml krwi z korkiem zawierające heparynę litową  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</si>
  <si>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</si>
  <si>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</si>
  <si>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</si>
  <si>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</si>
  <si>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</si>
  <si>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Końcówki do pipety automatycznej o pojemności do 200 ul</t>
  </si>
  <si>
    <t>Końcówki do pipety automatycznej o poujemności do 1000 ul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</si>
  <si>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</si>
  <si>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</si>
  <si>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</si>
  <si>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</si>
  <si>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</si>
  <si>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</si>
  <si>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</si>
  <si>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</si>
  <si>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serologiczne z polistyrenu 4 ml ( 12x 75)</t>
  </si>
  <si>
    <t>Próbówki szklane wirówkowe o poj. 10 ml (16 x 100 ) stożkowe</t>
  </si>
  <si>
    <t xml:space="preserve">Próbówki do badań biochem.z granulatem i aktywatorem z polipropylenu 4 ml (12x75) </t>
  </si>
  <si>
    <t>Próbówki z rozpylonym EDTA-K2 do bad. hemat.z przekłuwalnym korkiem - na 2 ml ( 12 x 75 mm)</t>
  </si>
  <si>
    <t>Naczyńka do analizatorów Technicon o poj. 0,5 ml</t>
  </si>
  <si>
    <t>Nożyki stalowe ręczne do nakłuć, pakowane indywidualnie</t>
  </si>
  <si>
    <t>Próbówki wirówkowe typu Eppendorf z polipropylenu o poj.0,5 ml stożkowe,bezbarwne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</si>
  <si>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</si>
  <si>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</si>
  <si>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Probówki z kapilarą na 200-250 ul z fluorkiem sodu i wersenianem K2 na oznaczania p.cukru</t>
  </si>
  <si>
    <t>Szkiełka nakrywkowe 22 x 22 mm</t>
  </si>
  <si>
    <t>płyta do  badań serologicznych z tworzywa jednorazowego użytku  5x9 dołków z rowkiem usztywniającym - białe</t>
  </si>
  <si>
    <t>Nakłuwacze automatyczne o głębokości nacięcia 1,0 mm</t>
  </si>
  <si>
    <t>Nakłuwacze automatyczne o głębokości nacięcia 1,5 mm</t>
  </si>
  <si>
    <t>Nakłuwacze automatyczne o  głębokości nacięcia 2,0 mm</t>
  </si>
  <si>
    <t>Wymazówki z drewna o dł 150 mm z wacikiem baweł. pakowame indywidualnie, sterylne*</t>
  </si>
  <si>
    <t>Wymazówki o dł 150 mm - 155 mm z wacikiem baw. lub z wiskozy z  tworzywa  w probówce transportowej sterylne*</t>
  </si>
  <si>
    <t>Płytki Petriego z polistyrenu o śr.90 mm i wysokości 14 mm z wentylacją sterylne*</t>
  </si>
  <si>
    <t>Pojemnik na mocz o pojemności 120 ml szczelnie zamykany sterylny, pakowany indywidualnie*</t>
  </si>
  <si>
    <t>Końcówki do pipety automatycznej typu Eppendorf o pojemności do 200 ul  w pudełku po 96 szt.</t>
  </si>
  <si>
    <t>Końcówki do pipety automatycznej o pojemności do 1000 ul  w pudełku</t>
  </si>
  <si>
    <t>Probówki z kapilarą na 200 ul z EDTA - K2</t>
  </si>
  <si>
    <t>Zatyczki do kapilar o pojemności powyżej 100ul</t>
  </si>
  <si>
    <t>*Wraz z dostawą towaru wymagane świadectwo sterylności (dot. pozycji 38-44)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</si>
  <si>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</si>
  <si>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</si>
  <si>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ilość</t>
  </si>
  <si>
    <t>1.</t>
  </si>
  <si>
    <t>2.</t>
  </si>
  <si>
    <t>Test lateksowy do jakościowego i półilościowego oznaczania czynników reumatoidalnych RF w surowicy krwi na 100 oznaczeń + kontrola dodatnia i ujemna</t>
  </si>
  <si>
    <t>3.</t>
  </si>
  <si>
    <t>Test RPR do wykrywania reagin kiłowych w surowicy krwi + kontrola dodatnia i ujemna</t>
  </si>
  <si>
    <t>Test kasetkowy do wykrywania M.Tuberculosis</t>
  </si>
  <si>
    <t>Test kasetkowy do wykrywania p-ciał Helicobacter pylori w surowicy</t>
  </si>
  <si>
    <t>Test kasetkowy HIV 1i2 - jakościowy test 3-ej generacji do równoczesnego wykrywania i różnicowania p-ciał specyficznych do wirusów HIV1 i HIV2</t>
  </si>
  <si>
    <t>Test ciążowy w moczu kasetkowy 10 mU/ml</t>
  </si>
  <si>
    <t xml:space="preserve">*w ofercie dopuszczalna jest większa ilość, niż określona przez zamawiającego w kolumnie "potrzeby" , </t>
  </si>
  <si>
    <t>Wymagania:</t>
  </si>
  <si>
    <t>Dostarczone testy muszą mieć okres ważności nie krótszy niż 3 m-ce.</t>
  </si>
  <si>
    <t>Oferowane testy winny zawierać kartoniki z polami reakcyjnymi oraz pałeczki do mieszania zawiesin.</t>
  </si>
  <si>
    <t>Ilość w opakowaniu</t>
  </si>
  <si>
    <t>anty-B klon IgM 9621A8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</si>
  <si>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</si>
  <si>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</si>
  <si>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 xml:space="preserve">probówki do OB. Z czarnym korkiem na 1 ml z 3,8% cytrynianem sodu </t>
  </si>
  <si>
    <t>Próbówki z rozpylonym EDTA-K 2do bad. hemat.z przekłuwalnym korkiem - na 1 ml 12 x 55 mm  z nadrukiem</t>
  </si>
  <si>
    <t>Określenie parametrów granicznych</t>
  </si>
  <si>
    <t>TAK/NIE</t>
  </si>
  <si>
    <t>Automatyczny transport pasków do odczytu</t>
  </si>
  <si>
    <t>Automatyczne usuwanie zużytych paskow do specjalnego zbiornika</t>
  </si>
  <si>
    <t>Możliwość podłączenia do laborat.systemu informatycznego</t>
  </si>
  <si>
    <t>Aparat z  czytnikiem barkodów</t>
  </si>
  <si>
    <t>Wbudowana drukarka termiczna</t>
  </si>
  <si>
    <t>Możliwość wprowadzania ID z klawiatury komputera</t>
  </si>
  <si>
    <t>Możliwość wydruku w wybranych jednostkach</t>
  </si>
  <si>
    <t>Flagowanie wyników patologicznych</t>
  </si>
  <si>
    <t>Automatyczny pomiar barwy moczu</t>
  </si>
  <si>
    <t>Detektor obrazu kolorowego typu CCD (Charge Coupled Device)</t>
  </si>
  <si>
    <t>Wydajność pracy - co najmniej 700 ozn./godz.</t>
  </si>
  <si>
    <t>Bezpłatny serwis na czas trwania umowy.</t>
  </si>
  <si>
    <t xml:space="preserve">Oznaczanie min.11 parametrów fizyko-chemicznych wg wykazu jak niżej </t>
  </si>
  <si>
    <t>Kalibracja za pomocą pasków - na wyposażeniu analizatora</t>
  </si>
  <si>
    <t xml:space="preserve"> Udział w bezpłatnej międzynarodowej kontroli jakości  potwierdzonej certyfikatem/ 1 x na kwartał</t>
  </si>
  <si>
    <t xml:space="preserve">Dostarczenie programu umożliwiającego wpisywanie wynikow osadów moczu </t>
  </si>
  <si>
    <t>Oprogramowanie w języku polskim</t>
  </si>
  <si>
    <t>Analizator, paski oraz kontrole muszą być kompatybilne - winny pochodzić od jednego producenta</t>
  </si>
  <si>
    <t>Warunki graniczne dotyczące pasków testowych: 11 parametrów badanych</t>
  </si>
  <si>
    <t>Ciężar właściwy</t>
  </si>
  <si>
    <t>wartość pH</t>
  </si>
  <si>
    <t>leukocyty</t>
  </si>
  <si>
    <t>erytrocyty</t>
  </si>
  <si>
    <t>bilirubina</t>
  </si>
  <si>
    <t>urobilinogen</t>
  </si>
  <si>
    <t>ciała ketonowe</t>
  </si>
  <si>
    <t>nitraty</t>
  </si>
  <si>
    <t>białko</t>
  </si>
  <si>
    <t>glukoza</t>
  </si>
  <si>
    <t>kwas askorbinowy</t>
  </si>
  <si>
    <t>Paski testowe do analizatora</t>
  </si>
  <si>
    <t>Cena jedn. netto PLN</t>
  </si>
  <si>
    <t>Cena jedn. brutto PLN</t>
  </si>
  <si>
    <t>paski 11 parametr.</t>
  </si>
  <si>
    <t>opak.100 paskow</t>
  </si>
  <si>
    <t>materiał kontrolny 3 poz.</t>
  </si>
  <si>
    <t>1 opak.</t>
  </si>
  <si>
    <t>czynsz dzierżawny</t>
  </si>
  <si>
    <t>m-c</t>
  </si>
  <si>
    <t>Razem</t>
  </si>
  <si>
    <t>Pozostałe warunki: Podłaczenie analizatora do Lab.Systemu Informatycznego na koszt oferenta</t>
  </si>
  <si>
    <t>Czytnik  pasków  - 2010 lub nowy  (podać nazwę, model, producenta):</t>
  </si>
  <si>
    <t xml:space="preserve">Paski testowe na wykonanie około 50.000 badań </t>
  </si>
  <si>
    <t>Pamięć i możliwość wydruku ostatnich co najmniej 1000 wyników i 300 wyników kontroli</t>
  </si>
  <si>
    <t>Pipetki Pasteura z polietylenu o pojemn.użytk. 3,0 ml z podziałką na 3 ml co 0,5 ml</t>
  </si>
  <si>
    <r>
      <t xml:space="preserve">Test </t>
    </r>
    <r>
      <rPr>
        <sz val="10"/>
        <rFont val="Arial CE"/>
        <family val="0"/>
      </rPr>
      <t xml:space="preserve"> kasetkowy</t>
    </r>
    <r>
      <rPr>
        <sz val="10"/>
        <rFont val="Arial CE"/>
        <family val="2"/>
      </rPr>
      <t xml:space="preserve"> do wykrywania antygenu Helicobacter pylori w kale</t>
    </r>
  </si>
  <si>
    <t>Test kasetkowy do wykrywania krwi utajonej w kale z aplikatorem do ilościowego pobierania kału</t>
  </si>
  <si>
    <t>Rok produkcji 2010-2011</t>
  </si>
  <si>
    <t>Aparat prod 2009-2010 lub fabrycznie nowy. Koagulometr zapasowy (back up) manualny o takim samym systemie pomiarowym i aplikacjach odczynnikowych</t>
  </si>
  <si>
    <t>Załącznik nr 3 do SIWZ</t>
  </si>
  <si>
    <t>Pakiet nr 13 - Immunodiagnostyka</t>
  </si>
  <si>
    <t>Pakiet nr 14 - Gazometria</t>
  </si>
  <si>
    <t>W tabeli cenowej proszę podac wszystkie odczynniki, materiały kontrolne,materiały zużywalne oraz kapilary,zatyczki do kapilar, mieszadełka, wychwytywacze skrzepu niezbedne do wykonania zadeklarowanej ilosci badań   (w tym kontrole)</t>
  </si>
  <si>
    <t>Pakiet Nr  18 :   Drobny sprzęt laboratoryjny</t>
  </si>
  <si>
    <t xml:space="preserve">Załącznik nr : 3  do SIWZ </t>
  </si>
  <si>
    <t>Pakiet nr 19:               Analiza moczu (paski testowe z dzierżawą czytnika na okres 2 lat )</t>
  </si>
  <si>
    <t>Pakiet 20: Testy koagulologiczne</t>
  </si>
  <si>
    <t>Ilość op.
 szt.</t>
  </si>
  <si>
    <t>Wartość
netto PLN</t>
  </si>
  <si>
    <t>Wartość
brutto PLN</t>
  </si>
  <si>
    <t xml:space="preserve">Wartość oferty: </t>
  </si>
  <si>
    <t>Wartość netto PLN</t>
  </si>
  <si>
    <t>Wartość brutto PLN</t>
  </si>
  <si>
    <t>potrzeby ilość/2 lata</t>
  </si>
  <si>
    <t>Oferta na zakup odczynników na wykonanie ok. 70.000 badań</t>
  </si>
  <si>
    <t>z dzierżawą aparatu na okres 2 lat</t>
  </si>
  <si>
    <t>ilość miesięcy</t>
  </si>
  <si>
    <r>
      <t>RAZEM</t>
    </r>
    <r>
      <rPr>
        <sz val="10"/>
        <rFont val="Arial CE"/>
        <family val="0"/>
      </rPr>
      <t xml:space="preserve"> odczynniki, kontrole, materiały zużywalne + czynsz dzierżawny w okresie 24 miesięcy</t>
    </r>
  </si>
  <si>
    <t>cena netto 1 m-c</t>
  </si>
  <si>
    <t>wartość netto</t>
  </si>
  <si>
    <t>wartość brutto</t>
  </si>
  <si>
    <t>Probówki z kapilarą na 250 ul lub 200ul z przyspieszaczem do pozyskiwania surowicy</t>
  </si>
  <si>
    <t>Zestaw do analizy osadu moczu na 1000 oznaczeń. Kamery typu Pentasqare z centralnym ułożeniem siatki lub równoważne i próbówki na 12 ml z wgłębieniem na 0,5 ml osadu</t>
  </si>
  <si>
    <t>Bagietki laboratoryjne z PP o długości 125 mm i średnicy 4 mm lub dł.120mm i śr. 3mm</t>
  </si>
  <si>
    <t>Wymazówki z tworzywa o dł 150 mm-155 mm w probowce transportowej z podłożem Amies ,sterylne*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</si>
  <si>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</si>
  <si>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</si>
  <si>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>Ptrzeby</t>
  </si>
  <si>
    <t xml:space="preserve">Potrzeby ilość
oznaczeń*
</t>
  </si>
  <si>
    <t xml:space="preserve">*ilość oznaczeń określono w przybliżeniu w ofercie dopuszczalna jest większa ilość oznaczeń niż określona w rubryce potrzeby- wynikająca z pomnożenia ilości oznaczeń z jednego </t>
  </si>
  <si>
    <t>zamkniętego opakowania przez liczbę opakowań</t>
  </si>
  <si>
    <t>Pakiet nr 12 Biochemia</t>
  </si>
  <si>
    <t>Ilość op. na 1 rok</t>
  </si>
  <si>
    <t>Materiały zużywalne (Tab.2) :</t>
  </si>
  <si>
    <t>Wartość oferty</t>
  </si>
  <si>
    <t>Dzierżawa w okresie realizacji umowy :</t>
  </si>
  <si>
    <t xml:space="preserve">Dzierżawa za jeden miesiąc: </t>
  </si>
  <si>
    <t>(Biochemia)</t>
  </si>
  <si>
    <t xml:space="preserve">Ilość*
oznaczeń
</t>
  </si>
  <si>
    <t>Ilość op.
szt.</t>
  </si>
  <si>
    <t>Wartość
 netto PLN</t>
  </si>
  <si>
    <t>Wartość
 brutto PLN</t>
  </si>
  <si>
    <t>Dzierżawa w okresie realizacji umowy:</t>
  </si>
  <si>
    <t xml:space="preserve">Dzierżawa za jeden miesiąc : </t>
  </si>
  <si>
    <t>Dzierżawa aparatu w okresie realizacji umowy:</t>
  </si>
  <si>
    <t xml:space="preserve">Dzierżawa aparatu za jeden miesiąc: </t>
  </si>
  <si>
    <r>
      <t>punkty</t>
    </r>
    <r>
      <rPr>
        <sz val="10"/>
        <rFont val="Arial"/>
        <family val="0"/>
      </rPr>
      <t>*</t>
    </r>
    <r>
      <rPr>
        <sz val="10"/>
        <rFont val="Arial CE"/>
        <family val="0"/>
      </rPr>
      <t>:</t>
    </r>
  </si>
  <si>
    <t>Do oferty należy dostarczyć instrukcje do testów w j. polskim oraz Deklaracje Zgodności CE</t>
  </si>
  <si>
    <t>Pomiar wszystkich parametrów wyszczególnionych w punkcie I.1 jednocześnie</t>
  </si>
  <si>
    <t>4000 oznaczeń</t>
  </si>
  <si>
    <t>Test lateksowy do jakościowego i półilościowego oznaczania antystreptolizyny 0 w surowicy krwi na 100 oznaczeń + kontrola dodatnia i ujemna</t>
  </si>
  <si>
    <t>Test Waalera Rosego z kontrolami do jakościowego i ilościowego oznaczania czynników reumatoidalnych w surowicy krwi na 100 oznaczeń + kontrola dodatnia i ujemna</t>
  </si>
  <si>
    <t>j.m.- potrzeby</t>
  </si>
  <si>
    <t>potrzeby ilość na 2 lata  ml/sztuki</t>
  </si>
  <si>
    <t>zestaw</t>
  </si>
  <si>
    <t>"</t>
  </si>
  <si>
    <t xml:space="preserve"> 2 ml </t>
  </si>
  <si>
    <t>sztuki</t>
  </si>
  <si>
    <r>
      <t>j.m.</t>
    </r>
    <r>
      <rPr>
        <b/>
        <sz val="10"/>
        <rFont val="Arial"/>
        <family val="0"/>
      </rPr>
      <t>*</t>
    </r>
  </si>
  <si>
    <t>* w pozycjach 1-7 należy podać wielkość oferowanego op. jednostkowego</t>
  </si>
  <si>
    <t>Pakiet nr  16 Serologia</t>
  </si>
  <si>
    <t>lp.19 Płyty do badań serolog. z udokumentowaną rejestracją i deklaracja zgodności  CE oraz dołączoną ulotką informacyjną i kartą charakterystyki</t>
  </si>
  <si>
    <t>Pakiet nr  17  : Szybkie testy diagnostyczne</t>
  </si>
  <si>
    <t>na 2 lata</t>
  </si>
  <si>
    <r>
      <t>oznacze</t>
    </r>
    <r>
      <rPr>
        <sz val="11"/>
        <rFont val="Times New Roman"/>
        <family val="1"/>
      </rPr>
      <t>ń*</t>
    </r>
  </si>
  <si>
    <t>4.</t>
  </si>
  <si>
    <t>5.</t>
  </si>
  <si>
    <t>6.</t>
  </si>
  <si>
    <t>7.</t>
  </si>
  <si>
    <t>8.</t>
  </si>
  <si>
    <t>9.</t>
  </si>
  <si>
    <t>10.</t>
  </si>
  <si>
    <t>11.</t>
  </si>
  <si>
    <t>cena brutto za  1 m-c</t>
  </si>
  <si>
    <t>Materiały zużywalne prop. do ilości oznaczeń</t>
  </si>
  <si>
    <t>Pakiet nr 15   Analityka ogólna</t>
  </si>
  <si>
    <t>Wymagany panel oznaczeń: pH, pCO2, pO2, Na, K, Cl, Ca, Glukoza, Mleczany, Bilirubina, ctHb, COHb, MetHb, O2Hb, HHb, HbF</t>
  </si>
  <si>
    <t>Nazwa asortymentu</t>
  </si>
  <si>
    <t>Nazwa handlowa, kod katalogowy, producent -podać</t>
  </si>
  <si>
    <t>Jednostka miary</t>
  </si>
  <si>
    <t>Ilość asortymentu na 24 miesiące</t>
  </si>
  <si>
    <t>Cena netto</t>
  </si>
  <si>
    <t>Cena brutto</t>
  </si>
  <si>
    <t>Stawka VAT %</t>
  </si>
  <si>
    <t>……………………………</t>
  </si>
  <si>
    <t>Data i podpis Oferenta</t>
  </si>
  <si>
    <t>l.p.</t>
  </si>
  <si>
    <t>Dostawa odczynników i wszelkich materiałów zużywalnych do analizatora ABL90Flex:</t>
  </si>
  <si>
    <t xml:space="preserve"> umowy.</t>
  </si>
  <si>
    <t>Przewidywane wykonywanie 10 oznaczeń dziennie.</t>
  </si>
  <si>
    <t>W przypadku niedoszacowania oferty zobowiązuje się na własny koszt dostarczać brakujące odczynniki i materiały zużywalne niezbędne do wykonania</t>
  </si>
  <si>
    <t xml:space="preserve"> ww. ilości oznaczeń</t>
  </si>
  <si>
    <t xml:space="preserve">   Nazwa testu</t>
  </si>
  <si>
    <t>Potrzeby *  Ilość testów</t>
  </si>
  <si>
    <t>ilość           w opakowaniu</t>
  </si>
  <si>
    <t>ilość opakowań</t>
  </si>
  <si>
    <t>Cena jednostkowa netto za opakowanie</t>
  </si>
  <si>
    <t>Cena jednostkowa brutto za opakowanie</t>
  </si>
  <si>
    <t>12.</t>
  </si>
  <si>
    <t>Helicobacter pylorii</t>
  </si>
  <si>
    <r>
      <t xml:space="preserve">Oferent winien wyspecyfikować odczynniki oraz materiały zużywalne niezbędne do wykonania </t>
    </r>
    <r>
      <rPr>
        <b/>
        <sz val="10"/>
        <rFont val="Arial CE"/>
        <family val="0"/>
      </rPr>
      <t>7300 oznaczeń w czasie 24 miesięcy</t>
    </r>
    <r>
      <rPr>
        <sz val="10"/>
        <rFont val="Arial CE"/>
        <family val="0"/>
      </rPr>
      <t>,   od daty podpisania</t>
    </r>
  </si>
  <si>
    <t>Pakiet nr 22 Odczynniki do analizatora ABL 90 Flex (posiadanego przez Zamawiającego)</t>
  </si>
  <si>
    <t xml:space="preserve"> Pakiet nr 21 Suchy gastroskopowy test ureazowy do wykrywania Helicobacterii pylorii.</t>
  </si>
  <si>
    <t>CPV 33696500-0;CPV 22993000-7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</si>
</sst>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6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u val="single"/>
      <sz val="12"/>
      <name val="Times New Roman"/>
      <family val="1"/>
    </font>
    <font>
      <b/>
      <sz val="14"/>
      <name val="Arial CE"/>
      <family val="2"/>
    </font>
    <font>
      <i/>
      <sz val="9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b/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60"/>
      <name val="Arial CE"/>
      <family val="2"/>
    </font>
    <font>
      <b/>
      <sz val="10"/>
      <color indexed="10"/>
      <name val="Arial CE"/>
      <family val="0"/>
    </font>
    <font>
      <b/>
      <sz val="8.5"/>
      <name val="Arial CE"/>
      <family val="2"/>
    </font>
    <font>
      <sz val="8.5"/>
      <name val="Arial CE"/>
      <family val="0"/>
    </font>
    <font>
      <b/>
      <sz val="7"/>
      <name val="Arial CE"/>
      <family val="0"/>
    </font>
    <font>
      <sz val="10"/>
      <color indexed="1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1"/>
      <name val="Arial CE"/>
      <family val="0"/>
    </font>
    <font>
      <b/>
      <sz val="6"/>
      <name val="Arial"/>
      <family val="2"/>
    </font>
    <font>
      <i/>
      <sz val="7"/>
      <name val="Arial"/>
      <family val="2"/>
    </font>
    <font>
      <sz val="7"/>
      <name val="Arial CE"/>
      <family val="0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5" fillId="3" borderId="1" xfId="0" applyFont="1" applyFill="1" applyBorder="1" applyAlignment="1">
      <alignment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justify" wrapText="1"/>
    </xf>
    <xf numFmtId="0" fontId="22" fillId="0" borderId="4" xfId="0" applyFont="1" applyFill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right" vertical="center"/>
    </xf>
    <xf numFmtId="4" fontId="24" fillId="0" borderId="1" xfId="0" applyNumberFormat="1" applyFont="1" applyBorder="1" applyAlignment="1">
      <alignment horizontal="center"/>
    </xf>
    <xf numFmtId="0" fontId="24" fillId="0" borderId="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" fontId="2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4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1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3" fontId="29" fillId="2" borderId="2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justify" wrapText="1"/>
    </xf>
    <xf numFmtId="0" fontId="0" fillId="0" borderId="2" xfId="0" applyBorder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/>
    </xf>
    <xf numFmtId="49" fontId="31" fillId="0" borderId="0" xfId="0" applyNumberFormat="1" applyFont="1" applyAlignment="1">
      <alignment horizontal="left" vertical="top"/>
    </xf>
    <xf numFmtId="4" fontId="14" fillId="0" borderId="1" xfId="0" applyNumberFormat="1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5" fillId="3" borderId="1" xfId="0" applyFont="1" applyFill="1" applyBorder="1" applyAlignment="1">
      <alignment horizontal="left" vertical="justify" wrapText="1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18">
      <alignment/>
      <protection/>
    </xf>
    <xf numFmtId="0" fontId="1" fillId="0" borderId="0" xfId="18" applyFont="1">
      <alignment/>
      <protection/>
    </xf>
    <xf numFmtId="0" fontId="2" fillId="0" borderId="0" xfId="18" applyFont="1">
      <alignment/>
      <protection/>
    </xf>
    <xf numFmtId="0" fontId="36" fillId="0" borderId="4" xfId="18" applyFont="1" applyBorder="1" applyAlignment="1">
      <alignment horizontal="center"/>
      <protection/>
    </xf>
    <xf numFmtId="4" fontId="38" fillId="0" borderId="7" xfId="18" applyNumberFormat="1" applyFont="1" applyBorder="1" applyAlignment="1">
      <alignment horizontal="center" wrapText="1"/>
      <protection/>
    </xf>
    <xf numFmtId="4" fontId="38" fillId="4" borderId="4" xfId="18" applyNumberFormat="1" applyFont="1" applyFill="1" applyBorder="1" applyAlignment="1">
      <alignment horizontal="center"/>
      <protection/>
    </xf>
    <xf numFmtId="0" fontId="38" fillId="4" borderId="4" xfId="18" applyFont="1" applyFill="1" applyBorder="1">
      <alignment/>
      <protection/>
    </xf>
    <xf numFmtId="0" fontId="10" fillId="4" borderId="4" xfId="18" applyFont="1" applyFill="1" applyBorder="1">
      <alignment/>
      <protection/>
    </xf>
    <xf numFmtId="0" fontId="38" fillId="4" borderId="4" xfId="18" applyFont="1" applyFill="1" applyBorder="1" applyAlignment="1">
      <alignment/>
      <protection/>
    </xf>
    <xf numFmtId="0" fontId="36" fillId="0" borderId="15" xfId="18" applyFont="1" applyBorder="1">
      <alignment/>
      <protection/>
    </xf>
    <xf numFmtId="4" fontId="2" fillId="0" borderId="9" xfId="18" applyNumberFormat="1" applyFont="1" applyBorder="1" applyAlignment="1">
      <alignment horizontal="center" wrapText="1"/>
      <protection/>
    </xf>
    <xf numFmtId="4" fontId="38" fillId="4" borderId="15" xfId="18" applyNumberFormat="1" applyFont="1" applyFill="1" applyBorder="1" applyAlignment="1">
      <alignment horizontal="center"/>
      <protection/>
    </xf>
    <xf numFmtId="0" fontId="38" fillId="4" borderId="15" xfId="18" applyFont="1" applyFill="1" applyBorder="1">
      <alignment/>
      <protection/>
    </xf>
    <xf numFmtId="0" fontId="10" fillId="4" borderId="15" xfId="18" applyFont="1" applyFill="1" applyBorder="1">
      <alignment/>
      <protection/>
    </xf>
    <xf numFmtId="0" fontId="38" fillId="4" borderId="15" xfId="18" applyFont="1" applyFill="1" applyBorder="1" applyAlignment="1">
      <alignment/>
      <protection/>
    </xf>
    <xf numFmtId="4" fontId="36" fillId="0" borderId="9" xfId="18" applyNumberFormat="1" applyFont="1" applyBorder="1" applyAlignment="1">
      <alignment horizontal="center" wrapText="1"/>
      <protection/>
    </xf>
    <xf numFmtId="0" fontId="36" fillId="0" borderId="5" xfId="18" applyFont="1" applyBorder="1">
      <alignment/>
      <protection/>
    </xf>
    <xf numFmtId="4" fontId="36" fillId="0" borderId="10" xfId="18" applyNumberFormat="1" applyFont="1" applyBorder="1" applyAlignment="1">
      <alignment horizontal="center" wrapText="1"/>
      <protection/>
    </xf>
    <xf numFmtId="0" fontId="40" fillId="0" borderId="5" xfId="18" applyFont="1" applyBorder="1">
      <alignment/>
      <protection/>
    </xf>
    <xf numFmtId="1" fontId="40" fillId="0" borderId="10" xfId="18" applyNumberFormat="1" applyFont="1" applyBorder="1" applyAlignment="1">
      <alignment horizontal="center" wrapText="1"/>
      <protection/>
    </xf>
    <xf numFmtId="1" fontId="41" fillId="4" borderId="1" xfId="18" applyNumberFormat="1" applyFont="1" applyFill="1" applyBorder="1" applyAlignment="1">
      <alignment horizontal="center"/>
      <protection/>
    </xf>
    <xf numFmtId="0" fontId="36" fillId="0" borderId="1" xfId="18" applyFont="1" applyBorder="1" applyAlignment="1">
      <alignment horizontal="center"/>
      <protection/>
    </xf>
    <xf numFmtId="0" fontId="38" fillId="2" borderId="1" xfId="18" applyNumberFormat="1" applyFont="1" applyFill="1" applyBorder="1" applyAlignment="1">
      <alignment horizontal="center" wrapText="1"/>
      <protection/>
    </xf>
    <xf numFmtId="0" fontId="2" fillId="0" borderId="1" xfId="18" applyBorder="1">
      <alignment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36" fillId="0" borderId="0" xfId="18" applyFont="1">
      <alignment/>
      <protection/>
    </xf>
    <xf numFmtId="0" fontId="36" fillId="0" borderId="0" xfId="18" applyFont="1" applyAlignment="1">
      <alignment/>
      <protection/>
    </xf>
    <xf numFmtId="0" fontId="36" fillId="0" borderId="0" xfId="18" applyFont="1" applyAlignment="1">
      <alignment wrapText="1"/>
      <protection/>
    </xf>
    <xf numFmtId="0" fontId="36" fillId="0" borderId="2" xfId="18" applyFont="1" applyBorder="1" applyAlignment="1">
      <alignment/>
      <protection/>
    </xf>
    <xf numFmtId="0" fontId="42" fillId="0" borderId="0" xfId="18" applyFont="1">
      <alignment vertical="center"/>
      <protection/>
    </xf>
    <xf numFmtId="0" fontId="43" fillId="0" borderId="0" xfId="18" applyFont="1">
      <alignment/>
      <protection/>
    </xf>
    <xf numFmtId="0" fontId="43" fillId="0" borderId="0" xfId="18" applyFont="1" applyAlignment="1">
      <alignment wrapText="1"/>
      <protection/>
    </xf>
    <xf numFmtId="0" fontId="43" fillId="0" borderId="0" xfId="18" applyFont="1" applyAlignment="1">
      <alignment/>
      <protection/>
    </xf>
    <xf numFmtId="0" fontId="36" fillId="0" borderId="0" xfId="18" applyFont="1" applyBorder="1" applyAlignment="1">
      <alignment horizontal="left" vertical="center"/>
      <protection/>
    </xf>
    <xf numFmtId="0" fontId="39" fillId="0" borderId="0" xfId="18" applyFont="1" applyBorder="1" applyAlignment="1">
      <alignment horizontal="left" vertical="center"/>
      <protection/>
    </xf>
    <xf numFmtId="0" fontId="36" fillId="0" borderId="11" xfId="18" applyFont="1" applyBorder="1" applyAlignment="1">
      <alignment horizontal="left" vertical="center"/>
      <protection/>
    </xf>
    <xf numFmtId="0" fontId="40" fillId="0" borderId="11" xfId="18" applyFont="1" applyBorder="1" applyAlignment="1">
      <alignment horizontal="left" vertical="center"/>
      <protection/>
    </xf>
    <xf numFmtId="0" fontId="38" fillId="2" borderId="2" xfId="18" applyFont="1" applyFill="1" applyBorder="1" applyAlignment="1">
      <alignment horizontal="left" vertical="center" wrapText="1"/>
      <protection/>
    </xf>
    <xf numFmtId="0" fontId="38" fillId="2" borderId="2" xfId="18" applyFont="1" applyFill="1" applyBorder="1" applyAlignment="1">
      <alignment horizontal="left" vertical="center" wrapText="1"/>
      <protection/>
    </xf>
    <xf numFmtId="0" fontId="38" fillId="2" borderId="1" xfId="18" applyFont="1" applyFill="1" applyBorder="1" applyAlignment="1">
      <alignment horizontal="left" vertical="center" wrapText="1"/>
      <protection/>
    </xf>
    <xf numFmtId="0" fontId="2" fillId="0" borderId="0" xfId="18" applyAlignment="1">
      <alignment horizontal="center"/>
      <protection/>
    </xf>
    <xf numFmtId="4" fontId="38" fillId="0" borderId="4" xfId="18" applyNumberFormat="1" applyFont="1" applyBorder="1" applyAlignment="1">
      <alignment horizontal="center" vertical="center" wrapText="1"/>
      <protection/>
    </xf>
    <xf numFmtId="4" fontId="36" fillId="0" borderId="15" xfId="18" applyNumberFormat="1" applyFont="1" applyBorder="1" applyAlignment="1">
      <alignment horizontal="center" vertical="center" wrapText="1"/>
      <protection/>
    </xf>
    <xf numFmtId="4" fontId="36" fillId="0" borderId="5" xfId="18" applyNumberFormat="1" applyFont="1" applyBorder="1" applyAlignment="1">
      <alignment horizontal="center" vertical="center" wrapText="1"/>
      <protection/>
    </xf>
    <xf numFmtId="1" fontId="40" fillId="0" borderId="5" xfId="18" applyNumberFormat="1" applyFont="1" applyBorder="1" applyAlignment="1">
      <alignment horizontal="center" vertical="center" wrapText="1"/>
      <protection/>
    </xf>
    <xf numFmtId="0" fontId="36" fillId="0" borderId="0" xfId="18" applyFont="1" applyAlignment="1">
      <alignment horizontal="center"/>
      <protection/>
    </xf>
    <xf numFmtId="0" fontId="43" fillId="0" borderId="0" xfId="18" applyFont="1" applyAlignment="1">
      <alignment horizontal="center"/>
      <protection/>
    </xf>
    <xf numFmtId="0" fontId="37" fillId="0" borderId="6" xfId="18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" fontId="36" fillId="5" borderId="29" xfId="0" applyNumberFormat="1" applyFont="1" applyFill="1" applyBorder="1" applyAlignment="1">
      <alignment horizontal="center" wrapText="1"/>
    </xf>
    <xf numFmtId="4" fontId="36" fillId="5" borderId="32" xfId="0" applyNumberFormat="1" applyFont="1" applyFill="1" applyBorder="1" applyAlignment="1">
      <alignment horizontal="center" wrapText="1"/>
    </xf>
    <xf numFmtId="0" fontId="40" fillId="0" borderId="29" xfId="0" applyFont="1" applyBorder="1" applyAlignment="1">
      <alignment/>
    </xf>
    <xf numFmtId="0" fontId="0" fillId="0" borderId="33" xfId="0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33" xfId="0" applyFont="1" applyFill="1" applyBorder="1" applyAlignment="1">
      <alignment horizontal="left" wrapText="1"/>
    </xf>
    <xf numFmtId="0" fontId="0" fillId="0" borderId="33" xfId="0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15" fillId="0" borderId="35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/>
    </xf>
    <xf numFmtId="4" fontId="39" fillId="0" borderId="36" xfId="18" applyNumberFormat="1" applyFont="1" applyBorder="1" applyAlignment="1">
      <alignment horizontal="center"/>
      <protection/>
    </xf>
    <xf numFmtId="4" fontId="39" fillId="0" borderId="37" xfId="18" applyNumberFormat="1" applyFont="1" applyBorder="1" applyAlignment="1">
      <alignment horizontal="center"/>
      <protection/>
    </xf>
    <xf numFmtId="0" fontId="20" fillId="0" borderId="0" xfId="0" applyFont="1" applyAlignment="1">
      <alignment vertical="center"/>
    </xf>
    <xf numFmtId="44" fontId="8" fillId="0" borderId="7" xfId="2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49" fontId="48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9" fillId="0" borderId="0" xfId="18" applyFont="1" applyAlignment="1">
      <alignment/>
      <protection/>
    </xf>
    <xf numFmtId="0" fontId="0" fillId="0" borderId="1" xfId="18" applyFont="1" applyBorder="1" applyAlignment="1">
      <alignment horizontal="center" vertical="center" wrapText="1"/>
      <protection/>
    </xf>
    <xf numFmtId="0" fontId="36" fillId="0" borderId="4" xfId="18" applyFont="1" applyBorder="1" applyAlignment="1">
      <alignment horizontal="center" vertical="center" wrapText="1"/>
      <protection/>
    </xf>
    <xf numFmtId="0" fontId="37" fillId="0" borderId="6" xfId="18" applyFont="1" applyBorder="1" applyAlignment="1">
      <alignment horizontal="center" vertical="center" wrapText="1"/>
      <protection/>
    </xf>
    <xf numFmtId="0" fontId="36" fillId="0" borderId="15" xfId="18" applyFont="1" applyBorder="1" applyAlignment="1">
      <alignment horizontal="center" vertical="center" wrapText="1"/>
      <protection/>
    </xf>
    <xf numFmtId="0" fontId="36" fillId="0" borderId="0" xfId="18" applyFont="1" applyBorder="1" applyAlignment="1">
      <alignment horizontal="center" vertical="center" wrapText="1"/>
      <protection/>
    </xf>
    <xf numFmtId="0" fontId="39" fillId="0" borderId="0" xfId="18" applyFont="1" applyBorder="1" applyAlignment="1">
      <alignment horizontal="center" vertical="center" wrapText="1"/>
      <protection/>
    </xf>
    <xf numFmtId="0" fontId="36" fillId="0" borderId="5" xfId="18" applyFont="1" applyBorder="1" applyAlignment="1">
      <alignment horizontal="center" vertical="center" wrapText="1"/>
      <protection/>
    </xf>
    <xf numFmtId="0" fontId="36" fillId="0" borderId="11" xfId="18" applyFont="1" applyBorder="1" applyAlignment="1">
      <alignment horizontal="center" vertical="center" wrapText="1"/>
      <protection/>
    </xf>
    <xf numFmtId="0" fontId="40" fillId="0" borderId="5" xfId="18" applyFont="1" applyBorder="1" applyAlignment="1">
      <alignment horizontal="center" vertical="center" wrapText="1"/>
      <protection/>
    </xf>
    <xf numFmtId="0" fontId="40" fillId="0" borderId="11" xfId="18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4" fontId="2" fillId="0" borderId="1" xfId="18" applyNumberFormat="1" applyFont="1" applyBorder="1" applyAlignment="1">
      <alignment horizontal="center" vertical="center" wrapText="1"/>
      <protection/>
    </xf>
    <xf numFmtId="0" fontId="2" fillId="0" borderId="0" xfId="18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168" fontId="3" fillId="0" borderId="0" xfId="18" applyNumberFormat="1" applyFont="1" applyBorder="1" applyAlignment="1">
      <alignment horizontal="center" vertical="center" wrapText="1"/>
      <protection/>
    </xf>
    <xf numFmtId="0" fontId="2" fillId="0" borderId="0" xfId="18" applyBorder="1" applyAlignment="1">
      <alignment horizontal="center" vertical="center" wrapText="1"/>
      <protection/>
    </xf>
    <xf numFmtId="168" fontId="52" fillId="0" borderId="0" xfId="18" applyNumberFormat="1" applyFont="1" applyBorder="1" applyAlignment="1">
      <alignment horizontal="center" vertical="center" wrapText="1"/>
      <protection/>
    </xf>
    <xf numFmtId="168" fontId="5" fillId="0" borderId="0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9" fillId="2" borderId="3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9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8" xfId="0" applyFon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3" xfId="0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4" fillId="0" borderId="2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0" fillId="0" borderId="1" xfId="18" applyNumberFormat="1" applyFont="1" applyBorder="1" applyAlignment="1">
      <alignment horizontal="center" vertical="center"/>
      <protection/>
    </xf>
    <xf numFmtId="0" fontId="36" fillId="2" borderId="1" xfId="18" applyNumberFormat="1" applyFont="1" applyFill="1" applyBorder="1" applyAlignment="1">
      <alignment horizontal="center" vertical="center" wrapText="1"/>
      <protection/>
    </xf>
    <xf numFmtId="0" fontId="13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2" fillId="0" borderId="1" xfId="0" applyNumberFormat="1" applyFont="1" applyFill="1" applyBorder="1" applyAlignment="1">
      <alignment horizontal="center" vertical="center"/>
    </xf>
    <xf numFmtId="9" fontId="2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4" fontId="49" fillId="0" borderId="38" xfId="0" applyNumberFormat="1" applyFont="1" applyBorder="1" applyAlignment="1">
      <alignment horizontal="center" vertical="center" wrapText="1"/>
    </xf>
    <xf numFmtId="4" fontId="49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/>
    </xf>
    <xf numFmtId="0" fontId="54" fillId="0" borderId="1" xfId="0" applyFont="1" applyBorder="1" applyAlignment="1">
      <alignment vertical="center"/>
    </xf>
    <xf numFmtId="6" fontId="40" fillId="0" borderId="0" xfId="18" applyNumberFormat="1" applyFont="1">
      <alignment/>
      <protection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40" fillId="0" borderId="0" xfId="18" applyFont="1">
      <alignment/>
      <protection/>
    </xf>
    <xf numFmtId="0" fontId="18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45" fillId="3" borderId="34" xfId="0" applyFont="1" applyFill="1" applyBorder="1" applyAlignment="1">
      <alignment/>
    </xf>
    <xf numFmtId="3" fontId="46" fillId="3" borderId="3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0" fontId="53" fillId="0" borderId="2" xfId="0" applyFont="1" applyBorder="1" applyAlignment="1">
      <alignment horizontal="left" vertical="center" wrapText="1"/>
    </xf>
    <xf numFmtId="3" fontId="46" fillId="3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49" fontId="0" fillId="0" borderId="1" xfId="0" applyNumberFormat="1" applyFont="1" applyBorder="1" applyAlignment="1">
      <alignment vertical="top" wrapText="1"/>
    </xf>
    <xf numFmtId="0" fontId="14" fillId="0" borderId="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2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11" xfId="18" applyBorder="1">
      <alignment/>
      <protection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left" vertical="center"/>
    </xf>
    <xf numFmtId="4" fontId="22" fillId="0" borderId="4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" fontId="22" fillId="0" borderId="1" xfId="0" applyNumberFormat="1" applyFont="1" applyBorder="1" applyAlignment="1">
      <alignment vertical="center" shrinkToFit="1"/>
    </xf>
    <xf numFmtId="3" fontId="22" fillId="0" borderId="0" xfId="0" applyNumberFormat="1" applyFont="1" applyAlignment="1">
      <alignment vertical="center"/>
    </xf>
    <xf numFmtId="0" fontId="17" fillId="0" borderId="9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vertical="center" shrinkToFit="1"/>
    </xf>
    <xf numFmtId="3" fontId="24" fillId="0" borderId="0" xfId="0" applyNumberFormat="1" applyFont="1" applyAlignment="1">
      <alignment vertical="center"/>
    </xf>
    <xf numFmtId="0" fontId="54" fillId="0" borderId="1" xfId="0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/>
    </xf>
    <xf numFmtId="9" fontId="22" fillId="0" borderId="4" xfId="0" applyNumberFormat="1" applyFont="1" applyFill="1" applyBorder="1" applyAlignment="1">
      <alignment horizontal="center" vertical="center"/>
    </xf>
    <xf numFmtId="9" fontId="24" fillId="0" borderId="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3" xfId="0" applyFont="1" applyBorder="1" applyAlignment="1">
      <alignment/>
    </xf>
    <xf numFmtId="4" fontId="55" fillId="0" borderId="1" xfId="0" applyNumberFormat="1" applyFont="1" applyBorder="1" applyAlignment="1">
      <alignment vertical="center" shrinkToFit="1"/>
    </xf>
    <xf numFmtId="4" fontId="0" fillId="0" borderId="1" xfId="0" applyNumberFormat="1" applyBorder="1" applyAlignment="1">
      <alignment/>
    </xf>
    <xf numFmtId="0" fontId="14" fillId="0" borderId="1" xfId="0" applyFont="1" applyBorder="1" applyAlignment="1">
      <alignment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1" xfId="0" applyNumberFormat="1" applyFont="1" applyBorder="1" applyAlignment="1">
      <alignment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9" fontId="22" fillId="0" borderId="4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justify" wrapText="1"/>
    </xf>
    <xf numFmtId="9" fontId="0" fillId="0" borderId="1" xfId="0" applyNumberFormat="1" applyBorder="1" applyAlignment="1">
      <alignment horizontal="center"/>
    </xf>
    <xf numFmtId="0" fontId="60" fillId="0" borderId="0" xfId="18" applyFont="1" applyAlignment="1">
      <alignment horizontal="left" vertical="center" wrapText="1"/>
      <protection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4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3" fontId="0" fillId="0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justify" wrapText="1"/>
    </xf>
    <xf numFmtId="0" fontId="0" fillId="0" borderId="0" xfId="0" applyFont="1" applyAlignment="1">
      <alignment vertical="top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50" fillId="0" borderId="2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50" fillId="0" borderId="7" xfId="0" applyNumberFormat="1" applyFont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49" fontId="50" fillId="3" borderId="2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49" fontId="13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2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29" fillId="2" borderId="3" xfId="0" applyNumberFormat="1" applyFont="1" applyFill="1" applyBorder="1" applyAlignment="1">
      <alignment horizontal="center"/>
    </xf>
    <xf numFmtId="4" fontId="29" fillId="2" borderId="3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2" fillId="0" borderId="0" xfId="18" applyFont="1">
      <alignment/>
      <protection/>
    </xf>
    <xf numFmtId="9" fontId="10" fillId="0" borderId="1" xfId="18" applyNumberFormat="1" applyFont="1" applyFill="1" applyBorder="1" applyAlignment="1">
      <alignment horizontal="center"/>
      <protection/>
    </xf>
    <xf numFmtId="0" fontId="2" fillId="0" borderId="1" xfId="18" applyFont="1" applyBorder="1" applyAlignment="1">
      <alignment horizontal="center" vertical="center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18" applyFont="1" applyAlignment="1">
      <alignment horizontal="center" vertical="center" wrapText="1"/>
      <protection/>
    </xf>
    <xf numFmtId="4" fontId="2" fillId="0" borderId="43" xfId="18" applyNumberFormat="1" applyFont="1" applyBorder="1" applyAlignment="1">
      <alignment horizontal="center" vertical="center" wrapText="1"/>
      <protection/>
    </xf>
    <xf numFmtId="4" fontId="2" fillId="0" borderId="37" xfId="18" applyNumberFormat="1" applyFont="1" applyBorder="1" applyAlignment="1">
      <alignment horizontal="center" vertical="center" wrapText="1"/>
      <protection/>
    </xf>
    <xf numFmtId="9" fontId="10" fillId="0" borderId="1" xfId="18" applyNumberFormat="1" applyFont="1" applyFill="1" applyBorder="1" applyAlignment="1">
      <alignment horizontal="center" vertical="center"/>
      <protection/>
    </xf>
    <xf numFmtId="9" fontId="2" fillId="0" borderId="1" xfId="18" applyNumberFormat="1" applyFont="1" applyBorder="1" applyAlignment="1">
      <alignment horizontal="center" vertical="center" wrapText="1"/>
      <protection/>
    </xf>
    <xf numFmtId="49" fontId="10" fillId="0" borderId="2" xfId="18" applyNumberFormat="1" applyFont="1" applyFill="1" applyBorder="1" applyAlignment="1">
      <alignment horizontal="left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2" borderId="15" xfId="0" applyFont="1" applyFill="1" applyBorder="1" applyAlignment="1">
      <alignment/>
    </xf>
    <xf numFmtId="4" fontId="38" fillId="2" borderId="6" xfId="18" applyNumberFormat="1" applyFont="1" applyFill="1" applyBorder="1" applyAlignment="1">
      <alignment horizontal="center" vertical="center" wrapText="1"/>
      <protection/>
    </xf>
    <xf numFmtId="4" fontId="38" fillId="2" borderId="4" xfId="18" applyNumberFormat="1" applyFont="1" applyFill="1" applyBorder="1" applyAlignment="1">
      <alignment horizontal="center" vertical="center" wrapText="1"/>
      <protection/>
    </xf>
    <xf numFmtId="0" fontId="38" fillId="2" borderId="4" xfId="18" applyFont="1" applyFill="1" applyBorder="1" applyAlignment="1">
      <alignment horizontal="center" vertical="center" wrapText="1"/>
      <protection/>
    </xf>
    <xf numFmtId="0" fontId="10" fillId="2" borderId="4" xfId="18" applyFont="1" applyFill="1" applyBorder="1" applyAlignment="1">
      <alignment horizontal="center" vertical="center" wrapText="1"/>
      <protection/>
    </xf>
    <xf numFmtId="4" fontId="10" fillId="2" borderId="15" xfId="18" applyNumberFormat="1" applyFont="1" applyFill="1" applyBorder="1" applyAlignment="1">
      <alignment horizontal="center" vertical="center" wrapText="1"/>
      <protection/>
    </xf>
    <xf numFmtId="4" fontId="10" fillId="2" borderId="9" xfId="18" applyNumberFormat="1" applyFont="1" applyFill="1" applyBorder="1" applyAlignment="1">
      <alignment horizontal="center" vertical="center" wrapText="1"/>
      <protection/>
    </xf>
    <xf numFmtId="4" fontId="38" fillId="2" borderId="15" xfId="18" applyNumberFormat="1" applyFont="1" applyFill="1" applyBorder="1" applyAlignment="1">
      <alignment horizontal="center" vertical="center" wrapText="1"/>
      <protection/>
    </xf>
    <xf numFmtId="0" fontId="38" fillId="2" borderId="15" xfId="18" applyFont="1" applyFill="1" applyBorder="1" applyAlignment="1">
      <alignment horizontal="center" vertical="center" wrapText="1"/>
      <protection/>
    </xf>
    <xf numFmtId="0" fontId="10" fillId="2" borderId="15" xfId="18" applyFont="1" applyFill="1" applyBorder="1" applyAlignment="1">
      <alignment horizontal="center" vertical="center" wrapText="1"/>
      <protection/>
    </xf>
    <xf numFmtId="4" fontId="38" fillId="2" borderId="9" xfId="18" applyNumberFormat="1" applyFont="1" applyFill="1" applyBorder="1" applyAlignment="1">
      <alignment horizontal="center" vertical="center" wrapText="1"/>
      <protection/>
    </xf>
    <xf numFmtId="4" fontId="10" fillId="2" borderId="5" xfId="18" applyNumberFormat="1" applyFont="1" applyFill="1" applyBorder="1" applyAlignment="1">
      <alignment horizontal="center" vertical="center" wrapText="1"/>
      <protection/>
    </xf>
    <xf numFmtId="4" fontId="38" fillId="2" borderId="10" xfId="18" applyNumberFormat="1" applyFont="1" applyFill="1" applyBorder="1" applyAlignment="1">
      <alignment horizontal="center" vertical="center" wrapText="1"/>
      <protection/>
    </xf>
    <xf numFmtId="1" fontId="40" fillId="2" borderId="5" xfId="18" applyNumberFormat="1" applyFont="1" applyFill="1" applyBorder="1" applyAlignment="1">
      <alignment horizontal="center" vertical="center" wrapText="1"/>
      <protection/>
    </xf>
    <xf numFmtId="1" fontId="40" fillId="2" borderId="10" xfId="18" applyNumberFormat="1" applyFont="1" applyFill="1" applyBorder="1" applyAlignment="1">
      <alignment horizontal="center" vertical="center" wrapText="1"/>
      <protection/>
    </xf>
    <xf numFmtId="1" fontId="41" fillId="2" borderId="1" xfId="18" applyNumberFormat="1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38" fillId="0" borderId="0" xfId="0" applyFont="1" applyBorder="1" applyAlignment="1">
      <alignment vertical="top"/>
    </xf>
    <xf numFmtId="49" fontId="0" fillId="0" borderId="26" xfId="0" applyNumberFormat="1" applyFont="1" applyBorder="1" applyAlignment="1">
      <alignment vertical="top" wrapText="1"/>
    </xf>
    <xf numFmtId="3" fontId="62" fillId="0" borderId="26" xfId="0" applyNumberFormat="1" applyFont="1" applyBorder="1" applyAlignment="1">
      <alignment vertical="top" wrapText="1"/>
    </xf>
    <xf numFmtId="4" fontId="38" fillId="5" borderId="7" xfId="0" applyNumberFormat="1" applyFont="1" applyFill="1" applyBorder="1" applyAlignment="1">
      <alignment horizontal="center" wrapText="1"/>
    </xf>
    <xf numFmtId="4" fontId="36" fillId="5" borderId="9" xfId="0" applyNumberFormat="1" applyFont="1" applyFill="1" applyBorder="1" applyAlignment="1">
      <alignment horizontal="center" wrapText="1"/>
    </xf>
    <xf numFmtId="4" fontId="36" fillId="5" borderId="10" xfId="0" applyNumberFormat="1" applyFont="1" applyFill="1" applyBorder="1" applyAlignment="1">
      <alignment horizontal="center" wrapText="1"/>
    </xf>
    <xf numFmtId="4" fontId="10" fillId="2" borderId="0" xfId="18" applyNumberFormat="1" applyFont="1" applyFill="1" applyBorder="1" applyAlignment="1">
      <alignment horizontal="center" vertical="center" wrapText="1"/>
      <protection/>
    </xf>
    <xf numFmtId="4" fontId="38" fillId="2" borderId="0" xfId="18" applyNumberFormat="1" applyFont="1" applyFill="1" applyBorder="1" applyAlignment="1">
      <alignment horizontal="center" vertical="center" wrapText="1"/>
      <protection/>
    </xf>
    <xf numFmtId="4" fontId="38" fillId="5" borderId="4" xfId="0" applyNumberFormat="1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4" fontId="36" fillId="5" borderId="5" xfId="0" applyNumberFormat="1" applyFont="1" applyFill="1" applyBorder="1" applyAlignment="1">
      <alignment horizontal="center" wrapText="1"/>
    </xf>
    <xf numFmtId="0" fontId="40" fillId="0" borderId="4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1" fontId="40" fillId="0" borderId="29" xfId="0" applyNumberFormat="1" applyFont="1" applyBorder="1" applyAlignment="1">
      <alignment horizontal="center" vertical="center" wrapText="1"/>
    </xf>
    <xf numFmtId="1" fontId="40" fillId="0" borderId="32" xfId="0" applyNumberFormat="1" applyFont="1" applyBorder="1" applyAlignment="1">
      <alignment horizontal="center" vertical="center" wrapText="1"/>
    </xf>
    <xf numFmtId="1" fontId="40" fillId="2" borderId="1" xfId="18" applyNumberFormat="1" applyFont="1" applyFill="1" applyBorder="1" applyAlignment="1">
      <alignment horizontal="center" vertical="center" wrapText="1"/>
      <protection/>
    </xf>
    <xf numFmtId="3" fontId="44" fillId="0" borderId="33" xfId="0" applyNumberFormat="1" applyFont="1" applyBorder="1" applyAlignment="1">
      <alignment vertical="top" wrapText="1"/>
    </xf>
    <xf numFmtId="3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4" fontId="0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4" fontId="10" fillId="0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4" fontId="0" fillId="2" borderId="37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/>
    </xf>
    <xf numFmtId="4" fontId="1" fillId="2" borderId="37" xfId="0" applyNumberFormat="1" applyFont="1" applyFill="1" applyBorder="1" applyAlignment="1">
      <alignment horizontal="right"/>
    </xf>
    <xf numFmtId="49" fontId="37" fillId="0" borderId="34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44" fontId="56" fillId="0" borderId="2" xfId="2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5" fillId="0" borderId="1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66" fillId="0" borderId="0" xfId="0" applyFont="1" applyAlignment="1">
      <alignment/>
    </xf>
    <xf numFmtId="0" fontId="36" fillId="0" borderId="32" xfId="0" applyFont="1" applyBorder="1" applyAlignment="1">
      <alignment horizontal="center"/>
    </xf>
    <xf numFmtId="0" fontId="38" fillId="0" borderId="32" xfId="0" applyFont="1" applyBorder="1" applyAlignment="1">
      <alignment vertical="top" wrapText="1"/>
    </xf>
    <xf numFmtId="0" fontId="36" fillId="0" borderId="29" xfId="0" applyFont="1" applyBorder="1" applyAlignment="1">
      <alignment horizontal="center"/>
    </xf>
    <xf numFmtId="168" fontId="36" fillId="0" borderId="29" xfId="0" applyNumberFormat="1" applyFont="1" applyBorder="1" applyAlignment="1">
      <alignment horizontal="center"/>
    </xf>
    <xf numFmtId="1" fontId="36" fillId="0" borderId="29" xfId="0" applyNumberFormat="1" applyFont="1" applyBorder="1" applyAlignment="1">
      <alignment horizontal="center"/>
    </xf>
    <xf numFmtId="4" fontId="2" fillId="0" borderId="10" xfId="18" applyNumberFormat="1" applyFont="1" applyBorder="1" applyAlignment="1">
      <alignment horizontal="center"/>
      <protection/>
    </xf>
    <xf numFmtId="168" fontId="39" fillId="0" borderId="1" xfId="0" applyNumberFormat="1" applyFont="1" applyBorder="1" applyAlignment="1">
      <alignment horizontal="center"/>
    </xf>
    <xf numFmtId="0" fontId="67" fillId="0" borderId="0" xfId="0" applyFont="1" applyAlignment="1">
      <alignment/>
    </xf>
    <xf numFmtId="3" fontId="0" fillId="0" borderId="0" xfId="0" applyNumberFormat="1" applyAlignment="1">
      <alignment/>
    </xf>
    <xf numFmtId="0" fontId="21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2" borderId="6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44" fontId="56" fillId="0" borderId="3" xfId="21" applyFont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24" fillId="0" borderId="1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49" fontId="24" fillId="0" borderId="1" xfId="0" applyNumberFormat="1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5" fillId="2" borderId="0" xfId="0" applyFont="1" applyFill="1" applyAlignment="1">
      <alignment/>
    </xf>
    <xf numFmtId="0" fontId="12" fillId="0" borderId="0" xfId="18" applyFont="1" applyAlignment="1">
      <alignment horizontal="center" vertical="center" wrapText="1"/>
      <protection/>
    </xf>
    <xf numFmtId="4" fontId="38" fillId="2" borderId="4" xfId="18" applyNumberFormat="1" applyFont="1" applyFill="1" applyBorder="1" applyAlignment="1">
      <alignment horizontal="center" vertical="center" wrapText="1"/>
      <protection/>
    </xf>
    <xf numFmtId="0" fontId="0" fillId="2" borderId="1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49" fontId="0" fillId="0" borderId="48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left" vertical="center" wrapText="1"/>
    </xf>
    <xf numFmtId="49" fontId="0" fillId="0" borderId="35" xfId="0" applyNumberFormat="1" applyBorder="1" applyAlignment="1">
      <alignment horizontal="left" vertical="center" wrapText="1"/>
    </xf>
    <xf numFmtId="49" fontId="0" fillId="0" borderId="50" xfId="0" applyNumberForma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wrapText="1"/>
    </xf>
    <xf numFmtId="0" fontId="0" fillId="0" borderId="49" xfId="0" applyBorder="1" applyAlignment="1">
      <alignment horizontal="left" wrapText="1"/>
    </xf>
    <xf numFmtId="49" fontId="0" fillId="0" borderId="33" xfId="0" applyNumberFormat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Pakiety 1do 8 na rok 2009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lgrys@szpital.jaworzno.pl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1"/>
  <sheetViews>
    <sheetView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2" max="2" width="47.875" style="1" customWidth="1"/>
    <col min="3" max="3" width="17.625" style="0" customWidth="1"/>
    <col min="4" max="4" width="14.125" style="0" customWidth="1"/>
  </cols>
  <sheetData>
    <row r="2" spans="1:3" s="5" customFormat="1" ht="12.75" customHeight="1">
      <c r="A2" s="450" t="s">
        <v>537</v>
      </c>
      <c r="B2" s="473"/>
      <c r="C2" s="5" t="s">
        <v>505</v>
      </c>
    </row>
    <row r="3" spans="1:4" ht="12.75">
      <c r="A3" s="118"/>
      <c r="B3" s="702" t="s">
        <v>298</v>
      </c>
      <c r="C3" s="703"/>
      <c r="D3" s="703"/>
    </row>
    <row r="4" spans="1:4" ht="36.75" customHeight="1">
      <c r="A4" s="118"/>
      <c r="B4" s="703"/>
      <c r="C4" s="703"/>
      <c r="D4" s="703"/>
    </row>
    <row r="5" spans="1:4" ht="12.75">
      <c r="A5" s="118"/>
      <c r="B5" s="118"/>
      <c r="C5" s="118"/>
      <c r="D5" s="118"/>
    </row>
    <row r="6" spans="1:4" ht="18">
      <c r="A6" s="94"/>
      <c r="B6" s="474" t="s">
        <v>82</v>
      </c>
      <c r="C6" s="96"/>
      <c r="D6" s="119"/>
    </row>
    <row r="7" spans="1:4" ht="15.75">
      <c r="A7" s="7"/>
      <c r="B7" s="7"/>
      <c r="C7" s="7"/>
      <c r="D7" s="7"/>
    </row>
    <row r="8" spans="1:4" ht="12.75">
      <c r="A8" s="99"/>
      <c r="B8" s="10" t="s">
        <v>83</v>
      </c>
      <c r="C8" s="704" t="s">
        <v>503</v>
      </c>
      <c r="D8" s="705"/>
    </row>
    <row r="9" spans="1:4" ht="15.75">
      <c r="A9" s="706" t="s">
        <v>7</v>
      </c>
      <c r="B9" s="707"/>
      <c r="C9" s="707"/>
      <c r="D9" s="708"/>
    </row>
    <row r="10" spans="1:4" ht="29.25" customHeight="1">
      <c r="A10" s="97" t="s">
        <v>0</v>
      </c>
      <c r="B10" s="10" t="s">
        <v>8</v>
      </c>
      <c r="C10" s="98" t="s">
        <v>84</v>
      </c>
      <c r="D10" s="10" t="s">
        <v>85</v>
      </c>
    </row>
    <row r="11" spans="1:4" ht="18" customHeight="1">
      <c r="A11" s="97">
        <v>1</v>
      </c>
      <c r="B11" s="468" t="s">
        <v>299</v>
      </c>
      <c r="C11" s="8" t="s">
        <v>10</v>
      </c>
      <c r="D11" s="103"/>
    </row>
    <row r="12" spans="1:4" ht="25.5">
      <c r="A12" s="97">
        <v>2</v>
      </c>
      <c r="B12" s="468" t="s">
        <v>86</v>
      </c>
      <c r="C12" s="8" t="s">
        <v>10</v>
      </c>
      <c r="D12" s="99"/>
    </row>
    <row r="13" spans="1:4" ht="25.5">
      <c r="A13" s="97">
        <v>3</v>
      </c>
      <c r="B13" s="468" t="s">
        <v>248</v>
      </c>
      <c r="C13" s="8" t="s">
        <v>10</v>
      </c>
      <c r="D13" s="99"/>
    </row>
    <row r="14" spans="1:4" ht="12.75">
      <c r="A14" s="709">
        <v>4</v>
      </c>
      <c r="B14" s="469" t="s">
        <v>87</v>
      </c>
      <c r="C14" s="711" t="s">
        <v>10</v>
      </c>
      <c r="D14" s="712"/>
    </row>
    <row r="15" spans="1:4" ht="38.25">
      <c r="A15" s="710"/>
      <c r="B15" s="468" t="s">
        <v>88</v>
      </c>
      <c r="C15" s="710"/>
      <c r="D15" s="710"/>
    </row>
    <row r="16" spans="1:4" ht="12.75">
      <c r="A16" s="97">
        <v>5</v>
      </c>
      <c r="B16" s="468" t="s">
        <v>89</v>
      </c>
      <c r="C16" s="8" t="s">
        <v>10</v>
      </c>
      <c r="D16" s="102"/>
    </row>
    <row r="17" spans="1:4" ht="25.5">
      <c r="A17" s="97">
        <v>6</v>
      </c>
      <c r="B17" s="469" t="s">
        <v>90</v>
      </c>
      <c r="C17" s="8" t="s">
        <v>10</v>
      </c>
      <c r="D17" s="103"/>
    </row>
    <row r="18" spans="1:4" ht="12.75">
      <c r="A18" s="97">
        <v>7</v>
      </c>
      <c r="B18" s="469" t="s">
        <v>91</v>
      </c>
      <c r="C18" s="8" t="s">
        <v>10</v>
      </c>
      <c r="D18" s="103"/>
    </row>
    <row r="19" spans="1:4" ht="25.5">
      <c r="A19" s="100">
        <v>8</v>
      </c>
      <c r="B19" s="470" t="s">
        <v>92</v>
      </c>
      <c r="C19" s="104" t="s">
        <v>10</v>
      </c>
      <c r="D19" s="99"/>
    </row>
    <row r="20" spans="1:4" ht="12.75">
      <c r="A20" s="709">
        <v>9</v>
      </c>
      <c r="B20" s="470" t="s">
        <v>93</v>
      </c>
      <c r="C20" s="104"/>
      <c r="D20" s="99"/>
    </row>
    <row r="21" spans="1:4" ht="12.75">
      <c r="A21" s="720"/>
      <c r="B21" s="469" t="s">
        <v>94</v>
      </c>
      <c r="C21" s="105" t="s">
        <v>10</v>
      </c>
      <c r="D21" s="106"/>
    </row>
    <row r="22" spans="1:4" ht="12.75">
      <c r="A22" s="720"/>
      <c r="B22" s="471" t="s">
        <v>95</v>
      </c>
      <c r="C22" s="105" t="s">
        <v>10</v>
      </c>
      <c r="D22" s="106"/>
    </row>
    <row r="23" spans="1:4" ht="12.75">
      <c r="A23" s="720"/>
      <c r="B23" s="471" t="s">
        <v>96</v>
      </c>
      <c r="C23" s="105" t="s">
        <v>10</v>
      </c>
      <c r="D23" s="106"/>
    </row>
    <row r="24" spans="1:4" ht="12.75">
      <c r="A24" s="710"/>
      <c r="B24" s="472" t="s">
        <v>97</v>
      </c>
      <c r="C24" s="107" t="s">
        <v>10</v>
      </c>
      <c r="D24" s="102"/>
    </row>
    <row r="25" spans="1:4" ht="12.75">
      <c r="A25" s="97">
        <v>10</v>
      </c>
      <c r="B25" s="468" t="s">
        <v>98</v>
      </c>
      <c r="C25" s="107" t="s">
        <v>10</v>
      </c>
      <c r="D25" s="102"/>
    </row>
    <row r="26" spans="1:4" ht="12.75">
      <c r="A26" s="97">
        <v>11</v>
      </c>
      <c r="B26" s="468" t="s">
        <v>99</v>
      </c>
      <c r="C26" s="8" t="s">
        <v>10</v>
      </c>
      <c r="D26" s="103"/>
    </row>
    <row r="27" spans="1:4" ht="25.5">
      <c r="A27" s="97">
        <v>12</v>
      </c>
      <c r="B27" s="468" t="s">
        <v>100</v>
      </c>
      <c r="C27" s="8" t="s">
        <v>10</v>
      </c>
      <c r="D27" s="103"/>
    </row>
    <row r="28" spans="1:4" ht="12.75">
      <c r="A28" s="97">
        <v>13</v>
      </c>
      <c r="B28" s="468" t="s">
        <v>16</v>
      </c>
      <c r="C28" s="8" t="s">
        <v>10</v>
      </c>
      <c r="D28" s="103"/>
    </row>
    <row r="29" spans="1:4" ht="25.5">
      <c r="A29" s="97">
        <v>14</v>
      </c>
      <c r="B29" s="468" t="s">
        <v>101</v>
      </c>
      <c r="C29" s="8" t="s">
        <v>10</v>
      </c>
      <c r="D29" s="103"/>
    </row>
    <row r="30" spans="1:4" ht="76.5">
      <c r="A30" s="97">
        <v>15</v>
      </c>
      <c r="B30" s="468" t="s">
        <v>102</v>
      </c>
      <c r="C30" s="8" t="s">
        <v>10</v>
      </c>
      <c r="D30" s="103"/>
    </row>
    <row r="31" spans="1:4" ht="12.75">
      <c r="A31" s="97"/>
      <c r="B31" s="468" t="s">
        <v>103</v>
      </c>
      <c r="C31" s="8" t="s">
        <v>19</v>
      </c>
      <c r="D31" s="103"/>
    </row>
    <row r="32" spans="1:4" ht="25.5">
      <c r="A32" s="97">
        <v>17</v>
      </c>
      <c r="B32" s="468" t="s">
        <v>104</v>
      </c>
      <c r="C32" s="8" t="s">
        <v>10</v>
      </c>
      <c r="D32" s="103"/>
    </row>
    <row r="33" spans="1:4" ht="12.75">
      <c r="A33" s="118"/>
      <c r="B33" s="118"/>
      <c r="C33" s="118"/>
      <c r="D33" s="118"/>
    </row>
    <row r="34" spans="1:4" ht="12.75">
      <c r="A34" s="118"/>
      <c r="B34" s="118"/>
      <c r="C34" s="118"/>
      <c r="D34" s="118"/>
    </row>
    <row r="35" spans="1:4" ht="12.75">
      <c r="A35" s="721" t="s">
        <v>105</v>
      </c>
      <c r="B35" s="722"/>
      <c r="C35" s="722"/>
      <c r="D35" s="723"/>
    </row>
    <row r="36" spans="1:4" ht="12.75">
      <c r="A36" s="101" t="s">
        <v>0</v>
      </c>
      <c r="B36" s="120" t="s">
        <v>25</v>
      </c>
      <c r="C36" s="120"/>
      <c r="D36" s="120"/>
    </row>
    <row r="37" spans="1:4" ht="25.5">
      <c r="A37" s="97">
        <v>1</v>
      </c>
      <c r="B37" s="468" t="s">
        <v>106</v>
      </c>
      <c r="C37" s="97" t="s">
        <v>107</v>
      </c>
      <c r="D37" s="10"/>
    </row>
    <row r="38" spans="1:4" ht="12.75">
      <c r="A38" s="97">
        <v>2</v>
      </c>
      <c r="B38" s="468" t="s">
        <v>108</v>
      </c>
      <c r="C38" s="97" t="s">
        <v>107</v>
      </c>
      <c r="D38" s="10"/>
    </row>
    <row r="39" spans="1:4" ht="25.5">
      <c r="A39" s="97">
        <v>3</v>
      </c>
      <c r="B39" s="468" t="s">
        <v>109</v>
      </c>
      <c r="C39" s="97" t="s">
        <v>107</v>
      </c>
      <c r="D39" s="10"/>
    </row>
    <row r="40" spans="1:4" ht="38.25">
      <c r="A40" s="97">
        <v>4</v>
      </c>
      <c r="B40" s="468" t="s">
        <v>110</v>
      </c>
      <c r="C40" s="97" t="s">
        <v>107</v>
      </c>
      <c r="D40" s="10"/>
    </row>
    <row r="41" spans="1:4" ht="25.5">
      <c r="A41" s="97">
        <v>5</v>
      </c>
      <c r="B41" s="468" t="s">
        <v>111</v>
      </c>
      <c r="C41" s="97" t="s">
        <v>107</v>
      </c>
      <c r="D41" s="10"/>
    </row>
    <row r="42" spans="1:4" ht="12.75">
      <c r="A42" s="97">
        <v>6</v>
      </c>
      <c r="B42" s="468" t="s">
        <v>112</v>
      </c>
      <c r="C42" s="97" t="s">
        <v>107</v>
      </c>
      <c r="D42" s="10"/>
    </row>
    <row r="43" spans="1:4" ht="25.5">
      <c r="A43" s="97">
        <v>7</v>
      </c>
      <c r="B43" s="468" t="s">
        <v>113</v>
      </c>
      <c r="C43" s="97" t="s">
        <v>107</v>
      </c>
      <c r="D43" s="10"/>
    </row>
    <row r="44" spans="1:4" ht="12.75">
      <c r="A44" s="97">
        <v>8</v>
      </c>
      <c r="B44" s="468" t="s">
        <v>114</v>
      </c>
      <c r="C44" s="97" t="s">
        <v>107</v>
      </c>
      <c r="D44" s="97"/>
    </row>
    <row r="45" spans="1:4" ht="12.75">
      <c r="A45" s="97">
        <v>9</v>
      </c>
      <c r="B45" s="468" t="s">
        <v>115</v>
      </c>
      <c r="C45" s="97" t="s">
        <v>107</v>
      </c>
      <c r="D45" s="97"/>
    </row>
    <row r="46" spans="1:4" ht="12.75">
      <c r="A46" s="97">
        <v>10</v>
      </c>
      <c r="B46" s="468" t="s">
        <v>116</v>
      </c>
      <c r="C46" s="97" t="s">
        <v>107</v>
      </c>
      <c r="D46" s="10" t="s">
        <v>117</v>
      </c>
    </row>
    <row r="47" spans="1:4" ht="12.75">
      <c r="A47" s="724"/>
      <c r="B47" s="725"/>
      <c r="C47" s="725"/>
      <c r="D47" s="725"/>
    </row>
    <row r="48" spans="1:4" ht="15.75">
      <c r="A48" s="458"/>
      <c r="B48" s="659" t="s">
        <v>118</v>
      </c>
      <c r="C48" s="4"/>
      <c r="D48" s="4"/>
    </row>
    <row r="49" spans="1:4" ht="15.75">
      <c r="A49" s="458"/>
      <c r="B49" s="660" t="s">
        <v>119</v>
      </c>
      <c r="C49" s="4"/>
      <c r="D49" s="4"/>
    </row>
    <row r="50" spans="1:4" ht="12.75">
      <c r="A50" s="108"/>
      <c r="B50" s="118"/>
      <c r="C50" s="118"/>
      <c r="D50" s="118"/>
    </row>
    <row r="51" spans="1:4" ht="12.75">
      <c r="A51" s="108"/>
      <c r="B51" s="118"/>
      <c r="C51" s="118"/>
      <c r="D51" s="118"/>
    </row>
    <row r="52" spans="1:4" ht="12.75">
      <c r="A52" s="108"/>
      <c r="B52" s="118"/>
      <c r="C52" s="118"/>
      <c r="D52" s="118"/>
    </row>
    <row r="53" spans="1:4" ht="15.75">
      <c r="A53" s="726" t="s">
        <v>120</v>
      </c>
      <c r="B53" s="698"/>
      <c r="C53" s="698"/>
      <c r="D53" s="699"/>
    </row>
    <row r="54" spans="1:4" ht="26.25" thickBot="1">
      <c r="A54" s="109" t="s">
        <v>0</v>
      </c>
      <c r="B54" s="110" t="s">
        <v>121</v>
      </c>
      <c r="C54" s="110" t="s">
        <v>122</v>
      </c>
      <c r="D54" s="111" t="s">
        <v>27</v>
      </c>
    </row>
    <row r="55" spans="1:4" ht="25.5">
      <c r="A55" s="713">
        <v>1</v>
      </c>
      <c r="B55" s="465" t="s">
        <v>124</v>
      </c>
      <c r="C55" s="112" t="s">
        <v>123</v>
      </c>
      <c r="D55" s="113"/>
    </row>
    <row r="56" spans="1:4" ht="12.75">
      <c r="A56" s="714"/>
      <c r="B56" s="466" t="s">
        <v>125</v>
      </c>
      <c r="C56" s="114" t="s">
        <v>123</v>
      </c>
      <c r="D56" s="115"/>
    </row>
    <row r="57" spans="1:4" ht="12.75">
      <c r="A57" s="714"/>
      <c r="B57" s="466" t="s">
        <v>126</v>
      </c>
      <c r="C57" s="114" t="s">
        <v>123</v>
      </c>
      <c r="D57" s="115"/>
    </row>
    <row r="58" spans="1:4" ht="12.75">
      <c r="A58" s="715"/>
      <c r="B58" s="466" t="s">
        <v>127</v>
      </c>
      <c r="C58" s="114" t="s">
        <v>123</v>
      </c>
      <c r="D58" s="115"/>
    </row>
    <row r="59" spans="1:4" ht="51">
      <c r="A59" s="116">
        <v>2</v>
      </c>
      <c r="B59" s="466" t="s">
        <v>128</v>
      </c>
      <c r="C59" s="114" t="s">
        <v>129</v>
      </c>
      <c r="D59" s="115"/>
    </row>
    <row r="60" spans="1:4" ht="38.25">
      <c r="A60" s="116">
        <v>3</v>
      </c>
      <c r="B60" s="466" t="s">
        <v>130</v>
      </c>
      <c r="C60" s="114" t="s">
        <v>123</v>
      </c>
      <c r="D60" s="115"/>
    </row>
    <row r="61" spans="1:4" ht="25.5">
      <c r="A61" s="116">
        <v>4</v>
      </c>
      <c r="B61" s="466" t="s">
        <v>131</v>
      </c>
      <c r="C61" s="114" t="s">
        <v>123</v>
      </c>
      <c r="D61" s="115"/>
    </row>
    <row r="62" spans="1:4" ht="12.75">
      <c r="A62" s="716">
        <v>5</v>
      </c>
      <c r="B62" s="466" t="s">
        <v>132</v>
      </c>
      <c r="C62" s="114"/>
      <c r="D62" s="115"/>
    </row>
    <row r="63" spans="1:4" ht="12.75">
      <c r="A63" s="713"/>
      <c r="B63" s="466" t="s">
        <v>133</v>
      </c>
      <c r="C63" s="114" t="s">
        <v>123</v>
      </c>
      <c r="D63" s="115"/>
    </row>
    <row r="64" spans="1:4" ht="12.75">
      <c r="A64" s="717"/>
      <c r="B64" s="466" t="s">
        <v>134</v>
      </c>
      <c r="C64" s="114" t="s">
        <v>123</v>
      </c>
      <c r="D64" s="115"/>
    </row>
    <row r="65" spans="1:4" ht="25.5">
      <c r="A65" s="116">
        <v>6</v>
      </c>
      <c r="B65" s="466" t="s">
        <v>135</v>
      </c>
      <c r="C65" s="114" t="s">
        <v>123</v>
      </c>
      <c r="D65" s="115"/>
    </row>
    <row r="66" spans="1:4" ht="12.75">
      <c r="A66" s="116">
        <v>7</v>
      </c>
      <c r="B66" s="466" t="s">
        <v>136</v>
      </c>
      <c r="C66" s="114" t="s">
        <v>123</v>
      </c>
      <c r="D66" s="115"/>
    </row>
    <row r="67" spans="1:4" ht="25.5">
      <c r="A67" s="116">
        <v>8</v>
      </c>
      <c r="B67" s="466" t="s">
        <v>137</v>
      </c>
      <c r="C67" s="114" t="s">
        <v>123</v>
      </c>
      <c r="D67" s="115"/>
    </row>
    <row r="68" spans="1:4" s="655" customFormat="1" ht="12.75">
      <c r="A68" s="116">
        <v>9</v>
      </c>
      <c r="B68" s="466" t="s">
        <v>138</v>
      </c>
      <c r="C68" s="114" t="s">
        <v>123</v>
      </c>
      <c r="D68" s="115"/>
    </row>
    <row r="69" spans="1:4" ht="25.5">
      <c r="A69" s="116">
        <v>10</v>
      </c>
      <c r="B69" s="466" t="s">
        <v>139</v>
      </c>
      <c r="C69" s="114" t="s">
        <v>123</v>
      </c>
      <c r="D69" s="115"/>
    </row>
    <row r="70" spans="1:4" ht="25.5">
      <c r="A70" s="116">
        <v>11</v>
      </c>
      <c r="B70" s="466" t="s">
        <v>140</v>
      </c>
      <c r="C70" s="114" t="s">
        <v>123</v>
      </c>
      <c r="D70" s="115"/>
    </row>
    <row r="71" spans="1:4" ht="12.75">
      <c r="A71" s="116">
        <v>12</v>
      </c>
      <c r="B71" s="466" t="s">
        <v>141</v>
      </c>
      <c r="C71" s="114" t="s">
        <v>123</v>
      </c>
      <c r="D71" s="115"/>
    </row>
    <row r="72" spans="1:4" ht="12.75">
      <c r="A72" s="116">
        <v>13</v>
      </c>
      <c r="B72" s="466" t="s">
        <v>142</v>
      </c>
      <c r="C72" s="114" t="s">
        <v>123</v>
      </c>
      <c r="D72" s="115"/>
    </row>
    <row r="73" spans="1:4" ht="25.5">
      <c r="A73" s="116">
        <v>14</v>
      </c>
      <c r="B73" s="466" t="s">
        <v>143</v>
      </c>
      <c r="C73" s="114" t="s">
        <v>123</v>
      </c>
      <c r="D73" s="115"/>
    </row>
    <row r="74" spans="1:4" ht="25.5">
      <c r="A74" s="116">
        <v>15</v>
      </c>
      <c r="B74" s="466" t="s">
        <v>144</v>
      </c>
      <c r="C74" s="114" t="s">
        <v>123</v>
      </c>
      <c r="D74" s="115"/>
    </row>
    <row r="75" spans="1:4" ht="51">
      <c r="A75" s="116">
        <v>16</v>
      </c>
      <c r="B75" s="458" t="s">
        <v>145</v>
      </c>
      <c r="C75" s="114" t="s">
        <v>146</v>
      </c>
      <c r="D75" s="115"/>
    </row>
    <row r="76" spans="1:4" ht="25.5">
      <c r="A76" s="116">
        <v>17</v>
      </c>
      <c r="B76" s="466" t="s">
        <v>147</v>
      </c>
      <c r="C76" s="117" t="s">
        <v>123</v>
      </c>
      <c r="D76" s="115"/>
    </row>
    <row r="77" spans="1:4" ht="25.5">
      <c r="A77" s="116">
        <v>18</v>
      </c>
      <c r="B77" s="467" t="s">
        <v>148</v>
      </c>
      <c r="C77" s="114" t="s">
        <v>123</v>
      </c>
      <c r="D77" s="121"/>
    </row>
    <row r="78" spans="1:4" ht="12.75">
      <c r="A78" s="116">
        <v>19</v>
      </c>
      <c r="B78" s="466" t="s">
        <v>149</v>
      </c>
      <c r="C78" s="112" t="s">
        <v>123</v>
      </c>
      <c r="D78" s="115"/>
    </row>
    <row r="79" spans="1:4" ht="38.25">
      <c r="A79" s="116">
        <v>20</v>
      </c>
      <c r="B79" s="466" t="s">
        <v>150</v>
      </c>
      <c r="C79" s="114" t="s">
        <v>129</v>
      </c>
      <c r="D79" s="115"/>
    </row>
    <row r="80" spans="1:4" ht="38.25">
      <c r="A80" s="116">
        <v>21</v>
      </c>
      <c r="B80" s="466" t="s">
        <v>151</v>
      </c>
      <c r="C80" s="114" t="s">
        <v>123</v>
      </c>
      <c r="D80" s="115"/>
    </row>
    <row r="81" spans="1:4" ht="12.75">
      <c r="A81" s="122"/>
      <c r="B81" s="718" t="s">
        <v>152</v>
      </c>
      <c r="C81" s="719"/>
      <c r="D81" s="719"/>
    </row>
    <row r="82" spans="1:4" ht="12.75">
      <c r="A82" s="122"/>
      <c r="B82" s="122" t="s">
        <v>153</v>
      </c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18"/>
      <c r="B84" s="118"/>
      <c r="C84" s="118"/>
      <c r="D84" s="118"/>
    </row>
    <row r="85" spans="1:4" ht="12.75">
      <c r="A85" s="118"/>
      <c r="B85" s="118"/>
      <c r="C85" s="118"/>
      <c r="D85" s="118"/>
    </row>
    <row r="86" spans="1:4" ht="12.75">
      <c r="A86" s="118"/>
      <c r="B86" s="118"/>
      <c r="C86" s="118"/>
      <c r="D86" s="118"/>
    </row>
    <row r="87" spans="1:4" ht="12.75">
      <c r="A87" s="118"/>
      <c r="B87" s="118"/>
      <c r="C87" s="118"/>
      <c r="D87" s="118"/>
    </row>
    <row r="88" spans="1:4" ht="12.75">
      <c r="A88" s="118"/>
      <c r="B88" s="118"/>
      <c r="C88" s="118"/>
      <c r="D88" s="118"/>
    </row>
    <row r="89" spans="1:4" ht="12.75">
      <c r="A89" s="118"/>
      <c r="B89" s="118"/>
      <c r="C89" s="118"/>
      <c r="D89" s="118"/>
    </row>
    <row r="90" spans="1:4" ht="12.75">
      <c r="A90" s="118"/>
      <c r="B90" s="118"/>
      <c r="C90" s="118"/>
      <c r="D90" s="118"/>
    </row>
    <row r="91" spans="1:4" ht="12.75">
      <c r="A91" s="118"/>
      <c r="B91" s="118"/>
      <c r="C91" s="118"/>
      <c r="D91" s="118"/>
    </row>
    <row r="92" spans="1:4" ht="12.75">
      <c r="A92" s="118"/>
      <c r="B92" s="118"/>
      <c r="C92" s="118"/>
      <c r="D92" s="118"/>
    </row>
    <row r="93" spans="1:4" ht="12.75">
      <c r="A93" s="118"/>
      <c r="B93" s="118"/>
      <c r="C93" s="118"/>
      <c r="D93" s="118"/>
    </row>
    <row r="94" spans="1:4" ht="12.75">
      <c r="A94" s="118"/>
      <c r="B94" s="118"/>
      <c r="C94" s="118"/>
      <c r="D94" s="118"/>
    </row>
    <row r="95" spans="1:4" ht="12.75">
      <c r="A95" s="118"/>
      <c r="B95" s="118"/>
      <c r="C95" s="118"/>
      <c r="D95" s="118"/>
    </row>
    <row r="96" spans="1:4" ht="12.75">
      <c r="A96" s="118"/>
      <c r="B96" s="118"/>
      <c r="C96" s="118"/>
      <c r="D96" s="118"/>
    </row>
    <row r="97" spans="1:4" ht="12.75">
      <c r="A97" s="118"/>
      <c r="B97" s="118"/>
      <c r="C97" s="118"/>
      <c r="D97" s="118"/>
    </row>
    <row r="98" spans="1:4" ht="12.75">
      <c r="A98" s="118"/>
      <c r="B98" s="118"/>
      <c r="C98" s="118"/>
      <c r="D98" s="118"/>
    </row>
    <row r="99" spans="1:4" ht="12.75">
      <c r="A99" s="118"/>
      <c r="B99" s="118"/>
      <c r="C99" s="118"/>
      <c r="D99" s="118"/>
    </row>
    <row r="100" spans="1:4" ht="12.75">
      <c r="A100" s="118"/>
      <c r="B100" s="118"/>
      <c r="C100" s="118"/>
      <c r="D100" s="118"/>
    </row>
    <row r="101" spans="1:4" ht="12.75">
      <c r="A101" s="118"/>
      <c r="B101" s="118"/>
      <c r="C101" s="118"/>
      <c r="D101" s="118"/>
    </row>
  </sheetData>
  <mergeCells count="13">
    <mergeCell ref="A55:A58"/>
    <mergeCell ref="A62:A64"/>
    <mergeCell ref="B81:D81"/>
    <mergeCell ref="A20:A24"/>
    <mergeCell ref="A35:D35"/>
    <mergeCell ref="A47:D47"/>
    <mergeCell ref="A53:D53"/>
    <mergeCell ref="B3:D4"/>
    <mergeCell ref="C8:D8"/>
    <mergeCell ref="A9:D9"/>
    <mergeCell ref="A14:A15"/>
    <mergeCell ref="C14:C15"/>
    <mergeCell ref="D14:D15"/>
  </mergeCells>
  <printOptions/>
  <pageMargins left="0.75" right="0.75" top="1" bottom="1" header="0.5" footer="0.5"/>
  <pageSetup orientation="portrait" paperSize="9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J73"/>
  <sheetViews>
    <sheetView workbookViewId="0" topLeftCell="C50">
      <selection activeCell="L55" sqref="L55"/>
    </sheetView>
  </sheetViews>
  <sheetFormatPr defaultColWidth="9.00390625" defaultRowHeight="12.75"/>
  <cols>
    <col min="1" max="1" width="6.875" style="0" customWidth="1"/>
    <col min="2" max="2" width="41.25390625" style="0" customWidth="1"/>
    <col min="3" max="3" width="10.375" style="0" customWidth="1"/>
    <col min="4" max="4" width="11.75390625" style="0" customWidth="1"/>
    <col min="5" max="5" width="11.25390625" style="0" customWidth="1"/>
    <col min="6" max="6" width="12.75390625" style="0" customWidth="1"/>
    <col min="7" max="7" width="12.125" style="0" customWidth="1"/>
    <col min="9" max="9" width="12.00390625" style="0" customWidth="1"/>
    <col min="10" max="10" width="17.00390625" style="0" customWidth="1"/>
  </cols>
  <sheetData>
    <row r="2" ht="1.5" customHeight="1"/>
    <row r="3" spans="1:10" ht="18.75" customHeight="1">
      <c r="A3" s="4"/>
      <c r="B3" s="751" t="s">
        <v>509</v>
      </c>
      <c r="C3" s="725"/>
      <c r="D3" s="725"/>
      <c r="E3" s="725"/>
      <c r="F3" s="4"/>
      <c r="G3" s="752" t="s">
        <v>510</v>
      </c>
      <c r="H3" s="753"/>
      <c r="I3" s="753"/>
      <c r="J3" s="753"/>
    </row>
    <row r="4" spans="1:10" ht="2.25" customHeight="1" hidden="1">
      <c r="A4" s="4"/>
      <c r="B4" s="751"/>
      <c r="C4" s="725"/>
      <c r="D4" s="725"/>
      <c r="E4" s="725"/>
      <c r="F4" s="4"/>
      <c r="G4" s="361"/>
      <c r="H4" s="362"/>
      <c r="I4" s="362"/>
      <c r="J4" s="362"/>
    </row>
    <row r="5" spans="1:10" ht="22.5">
      <c r="A5" s="321" t="s">
        <v>383</v>
      </c>
      <c r="B5" s="313" t="s">
        <v>1</v>
      </c>
      <c r="C5" s="322" t="s">
        <v>384</v>
      </c>
      <c r="D5" s="323" t="s">
        <v>385</v>
      </c>
      <c r="E5" s="323" t="s">
        <v>386</v>
      </c>
      <c r="F5" s="324" t="s">
        <v>387</v>
      </c>
      <c r="G5" s="325" t="s">
        <v>388</v>
      </c>
      <c r="H5" s="326" t="s">
        <v>517</v>
      </c>
      <c r="I5" s="324" t="s">
        <v>390</v>
      </c>
      <c r="J5" s="326" t="s">
        <v>518</v>
      </c>
    </row>
    <row r="6" spans="1:10" ht="12.75">
      <c r="A6" s="327">
        <v>1</v>
      </c>
      <c r="B6" s="328" t="s">
        <v>326</v>
      </c>
      <c r="C6" s="329">
        <v>3</v>
      </c>
      <c r="D6" s="330">
        <v>4</v>
      </c>
      <c r="E6" s="330">
        <v>5</v>
      </c>
      <c r="F6" s="331">
        <v>6</v>
      </c>
      <c r="G6" s="428">
        <v>7</v>
      </c>
      <c r="H6" s="331">
        <v>8</v>
      </c>
      <c r="I6" s="332">
        <v>9</v>
      </c>
      <c r="J6" s="332">
        <v>10</v>
      </c>
    </row>
    <row r="7" spans="1:10" ht="22.5">
      <c r="A7" s="314">
        <v>1</v>
      </c>
      <c r="B7" s="549" t="s">
        <v>392</v>
      </c>
      <c r="C7" s="439">
        <v>1000</v>
      </c>
      <c r="D7" s="439"/>
      <c r="E7" s="440"/>
      <c r="F7" s="440"/>
      <c r="G7" s="333">
        <f>F7*I7+F7</f>
        <v>0</v>
      </c>
      <c r="H7" s="333">
        <f>E7*F7</f>
        <v>0</v>
      </c>
      <c r="I7" s="334"/>
      <c r="J7" s="333">
        <f>H7*I7+H7</f>
        <v>0</v>
      </c>
    </row>
    <row r="8" spans="1:10" ht="22.5">
      <c r="A8" s="314">
        <v>2</v>
      </c>
      <c r="B8" s="549" t="s">
        <v>393</v>
      </c>
      <c r="C8" s="315">
        <v>40000</v>
      </c>
      <c r="D8" s="315"/>
      <c r="E8" s="314"/>
      <c r="F8" s="317"/>
      <c r="G8" s="333">
        <f aca="true" t="shared" si="0" ref="G8:G54">F8*I8+F8</f>
        <v>0</v>
      </c>
      <c r="H8" s="333">
        <f aca="true" t="shared" si="1" ref="H8:H54">E8*F8</f>
        <v>0</v>
      </c>
      <c r="I8" s="334"/>
      <c r="J8" s="333">
        <f aca="true" t="shared" si="2" ref="J8:J54">H8*I8+H8</f>
        <v>0</v>
      </c>
    </row>
    <row r="9" spans="1:10" ht="12.75">
      <c r="A9" s="314">
        <v>3</v>
      </c>
      <c r="B9" s="549" t="s">
        <v>394</v>
      </c>
      <c r="C9" s="315">
        <v>4000</v>
      </c>
      <c r="D9" s="315"/>
      <c r="E9" s="314"/>
      <c r="F9" s="317"/>
      <c r="G9" s="333">
        <f t="shared" si="0"/>
        <v>0</v>
      </c>
      <c r="H9" s="333">
        <f t="shared" si="1"/>
        <v>0</v>
      </c>
      <c r="I9" s="334"/>
      <c r="J9" s="333">
        <f t="shared" si="2"/>
        <v>0</v>
      </c>
    </row>
    <row r="10" spans="1:10" ht="12.75">
      <c r="A10" s="314">
        <v>4</v>
      </c>
      <c r="B10" s="549" t="s">
        <v>395</v>
      </c>
      <c r="C10" s="315">
        <v>4000</v>
      </c>
      <c r="D10" s="315"/>
      <c r="E10" s="314"/>
      <c r="F10" s="317"/>
      <c r="G10" s="333">
        <f t="shared" si="0"/>
        <v>0</v>
      </c>
      <c r="H10" s="333">
        <f t="shared" si="1"/>
        <v>0</v>
      </c>
      <c r="I10" s="334"/>
      <c r="J10" s="333">
        <f t="shared" si="2"/>
        <v>0</v>
      </c>
    </row>
    <row r="11" spans="1:10" ht="12.75">
      <c r="A11" s="314">
        <v>5</v>
      </c>
      <c r="B11" s="549" t="s">
        <v>396</v>
      </c>
      <c r="C11" s="315">
        <v>60000</v>
      </c>
      <c r="D11" s="315"/>
      <c r="E11" s="314"/>
      <c r="F11" s="317"/>
      <c r="G11" s="333">
        <f t="shared" si="0"/>
        <v>0</v>
      </c>
      <c r="H11" s="333">
        <f t="shared" si="1"/>
        <v>0</v>
      </c>
      <c r="I11" s="334"/>
      <c r="J11" s="333">
        <f t="shared" si="2"/>
        <v>0</v>
      </c>
    </row>
    <row r="12" spans="1:10" ht="12.75">
      <c r="A12" s="314">
        <v>6</v>
      </c>
      <c r="B12" s="550" t="s">
        <v>397</v>
      </c>
      <c r="C12" s="315">
        <v>4000</v>
      </c>
      <c r="D12" s="315"/>
      <c r="E12" s="314"/>
      <c r="F12" s="317"/>
      <c r="G12" s="333">
        <f t="shared" si="0"/>
        <v>0</v>
      </c>
      <c r="H12" s="333">
        <f t="shared" si="1"/>
        <v>0</v>
      </c>
      <c r="I12" s="334"/>
      <c r="J12" s="333">
        <f t="shared" si="2"/>
        <v>0</v>
      </c>
    </row>
    <row r="13" spans="1:10" ht="22.5">
      <c r="A13" s="314">
        <v>7</v>
      </c>
      <c r="B13" s="549" t="s">
        <v>450</v>
      </c>
      <c r="C13" s="315">
        <v>800</v>
      </c>
      <c r="D13" s="315"/>
      <c r="E13" s="314"/>
      <c r="F13" s="317"/>
      <c r="G13" s="333">
        <f t="shared" si="0"/>
        <v>0</v>
      </c>
      <c r="H13" s="333">
        <f t="shared" si="1"/>
        <v>0</v>
      </c>
      <c r="I13" s="334"/>
      <c r="J13" s="333">
        <f t="shared" si="2"/>
        <v>0</v>
      </c>
    </row>
    <row r="14" spans="1:10" ht="22.5">
      <c r="A14" s="314">
        <v>8</v>
      </c>
      <c r="B14" s="551" t="s">
        <v>398</v>
      </c>
      <c r="C14" s="315">
        <v>88000</v>
      </c>
      <c r="D14" s="315"/>
      <c r="E14" s="314"/>
      <c r="F14" s="317"/>
      <c r="G14" s="333">
        <f t="shared" si="0"/>
        <v>0</v>
      </c>
      <c r="H14" s="333">
        <f t="shared" si="1"/>
        <v>0</v>
      </c>
      <c r="I14" s="334"/>
      <c r="J14" s="333">
        <f t="shared" si="2"/>
        <v>0</v>
      </c>
    </row>
    <row r="15" spans="1:10" ht="22.5">
      <c r="A15" s="314">
        <v>9</v>
      </c>
      <c r="B15" s="552" t="s">
        <v>399</v>
      </c>
      <c r="C15" s="315">
        <v>10000</v>
      </c>
      <c r="D15" s="315"/>
      <c r="E15" s="314"/>
      <c r="F15" s="317"/>
      <c r="G15" s="333">
        <f t="shared" si="0"/>
        <v>0</v>
      </c>
      <c r="H15" s="333">
        <f t="shared" si="1"/>
        <v>0</v>
      </c>
      <c r="I15" s="334"/>
      <c r="J15" s="333">
        <f t="shared" si="2"/>
        <v>0</v>
      </c>
    </row>
    <row r="16" spans="1:10" ht="22.5">
      <c r="A16" s="314">
        <v>10</v>
      </c>
      <c r="B16" s="549" t="s">
        <v>400</v>
      </c>
      <c r="C16" s="316">
        <v>800</v>
      </c>
      <c r="D16" s="316"/>
      <c r="E16" s="314"/>
      <c r="F16" s="317"/>
      <c r="G16" s="333">
        <f t="shared" si="0"/>
        <v>0</v>
      </c>
      <c r="H16" s="333">
        <f t="shared" si="1"/>
        <v>0</v>
      </c>
      <c r="I16" s="334"/>
      <c r="J16" s="333">
        <f t="shared" si="2"/>
        <v>0</v>
      </c>
    </row>
    <row r="17" spans="1:10" ht="22.5">
      <c r="A17" s="314">
        <v>11</v>
      </c>
      <c r="B17" s="549" t="s">
        <v>401</v>
      </c>
      <c r="C17" s="316">
        <v>72</v>
      </c>
      <c r="D17" s="316"/>
      <c r="E17" s="314"/>
      <c r="F17" s="317"/>
      <c r="G17" s="333">
        <f t="shared" si="0"/>
        <v>0</v>
      </c>
      <c r="H17" s="333">
        <f t="shared" si="1"/>
        <v>0</v>
      </c>
      <c r="I17" s="334"/>
      <c r="J17" s="333">
        <f t="shared" si="2"/>
        <v>0</v>
      </c>
    </row>
    <row r="18" spans="1:10" ht="22.5">
      <c r="A18" s="314">
        <v>12</v>
      </c>
      <c r="B18" s="549" t="s">
        <v>402</v>
      </c>
      <c r="C18" s="316">
        <v>96</v>
      </c>
      <c r="D18" s="316"/>
      <c r="E18" s="314"/>
      <c r="F18" s="317"/>
      <c r="G18" s="333">
        <f t="shared" si="0"/>
        <v>0</v>
      </c>
      <c r="H18" s="333">
        <f t="shared" si="1"/>
        <v>0</v>
      </c>
      <c r="I18" s="334"/>
      <c r="J18" s="333">
        <f t="shared" si="2"/>
        <v>0</v>
      </c>
    </row>
    <row r="19" spans="1:10" ht="22.5">
      <c r="A19" s="314">
        <v>13</v>
      </c>
      <c r="B19" s="549" t="s">
        <v>403</v>
      </c>
      <c r="C19" s="316">
        <v>24</v>
      </c>
      <c r="D19" s="316"/>
      <c r="E19" s="314"/>
      <c r="F19" s="317"/>
      <c r="G19" s="333">
        <f t="shared" si="0"/>
        <v>0</v>
      </c>
      <c r="H19" s="333">
        <f t="shared" si="1"/>
        <v>0</v>
      </c>
      <c r="I19" s="334"/>
      <c r="J19" s="333">
        <f t="shared" si="2"/>
        <v>0</v>
      </c>
    </row>
    <row r="20" spans="1:10" ht="12.75">
      <c r="A20" s="314">
        <v>14</v>
      </c>
      <c r="B20" s="553" t="s">
        <v>404</v>
      </c>
      <c r="C20" s="316">
        <v>4000</v>
      </c>
      <c r="D20" s="316"/>
      <c r="E20" s="314"/>
      <c r="F20" s="317"/>
      <c r="G20" s="333">
        <f t="shared" si="0"/>
        <v>0</v>
      </c>
      <c r="H20" s="333">
        <f t="shared" si="1"/>
        <v>0</v>
      </c>
      <c r="I20" s="334"/>
      <c r="J20" s="333">
        <f t="shared" si="2"/>
        <v>0</v>
      </c>
    </row>
    <row r="21" spans="1:10" ht="22.5">
      <c r="A21" s="314">
        <v>15</v>
      </c>
      <c r="B21" s="553" t="s">
        <v>405</v>
      </c>
      <c r="C21" s="316">
        <v>6000</v>
      </c>
      <c r="D21" s="316"/>
      <c r="E21" s="314"/>
      <c r="F21" s="317"/>
      <c r="G21" s="333">
        <f t="shared" si="0"/>
        <v>0</v>
      </c>
      <c r="H21" s="333">
        <f t="shared" si="1"/>
        <v>0</v>
      </c>
      <c r="I21" s="334"/>
      <c r="J21" s="333">
        <f t="shared" si="2"/>
        <v>0</v>
      </c>
    </row>
    <row r="22" spans="1:10" ht="22.5">
      <c r="A22" s="314">
        <v>16</v>
      </c>
      <c r="B22" s="553" t="s">
        <v>406</v>
      </c>
      <c r="C22" s="316">
        <v>2000</v>
      </c>
      <c r="D22" s="316"/>
      <c r="E22" s="314"/>
      <c r="F22" s="317"/>
      <c r="G22" s="333">
        <f t="shared" si="0"/>
        <v>0</v>
      </c>
      <c r="H22" s="333">
        <f t="shared" si="1"/>
        <v>0</v>
      </c>
      <c r="I22" s="334"/>
      <c r="J22" s="333">
        <f t="shared" si="2"/>
        <v>0</v>
      </c>
    </row>
    <row r="23" spans="1:10" ht="12.75">
      <c r="A23" s="314">
        <v>17</v>
      </c>
      <c r="B23" s="553" t="s">
        <v>407</v>
      </c>
      <c r="C23" s="316">
        <v>2000</v>
      </c>
      <c r="D23" s="316"/>
      <c r="E23" s="314"/>
      <c r="F23" s="317"/>
      <c r="G23" s="333">
        <f t="shared" si="0"/>
        <v>0</v>
      </c>
      <c r="H23" s="333">
        <f t="shared" si="1"/>
        <v>0</v>
      </c>
      <c r="I23" s="334"/>
      <c r="J23" s="333">
        <f t="shared" si="2"/>
        <v>0</v>
      </c>
    </row>
    <row r="24" spans="1:10" ht="12.75">
      <c r="A24" s="314">
        <v>18</v>
      </c>
      <c r="B24" s="553" t="s">
        <v>408</v>
      </c>
      <c r="C24" s="316">
        <v>60000</v>
      </c>
      <c r="D24" s="316"/>
      <c r="E24" s="314"/>
      <c r="F24" s="317"/>
      <c r="G24" s="333">
        <f t="shared" si="0"/>
        <v>0</v>
      </c>
      <c r="H24" s="333">
        <f t="shared" si="1"/>
        <v>0</v>
      </c>
      <c r="I24" s="334"/>
      <c r="J24" s="333">
        <f t="shared" si="2"/>
        <v>0</v>
      </c>
    </row>
    <row r="25" spans="1:10" ht="22.5">
      <c r="A25" s="314">
        <v>19</v>
      </c>
      <c r="B25" s="553" t="s">
        <v>409</v>
      </c>
      <c r="C25" s="316">
        <v>2000</v>
      </c>
      <c r="D25" s="316"/>
      <c r="E25" s="314"/>
      <c r="F25" s="317"/>
      <c r="G25" s="333">
        <f t="shared" si="0"/>
        <v>0</v>
      </c>
      <c r="H25" s="333">
        <f t="shared" si="1"/>
        <v>0</v>
      </c>
      <c r="I25" s="334"/>
      <c r="J25" s="333">
        <f t="shared" si="2"/>
        <v>0</v>
      </c>
    </row>
    <row r="26" spans="1:10" ht="22.5">
      <c r="A26" s="314">
        <v>20</v>
      </c>
      <c r="B26" s="553" t="s">
        <v>410</v>
      </c>
      <c r="C26" s="316">
        <v>80000</v>
      </c>
      <c r="D26" s="316"/>
      <c r="E26" s="314"/>
      <c r="F26" s="317"/>
      <c r="G26" s="333">
        <f t="shared" si="0"/>
        <v>0</v>
      </c>
      <c r="H26" s="333">
        <f t="shared" si="1"/>
        <v>0</v>
      </c>
      <c r="I26" s="334"/>
      <c r="J26" s="333">
        <f t="shared" si="2"/>
        <v>0</v>
      </c>
    </row>
    <row r="27" spans="1:10" ht="27" customHeight="1">
      <c r="A27" s="314">
        <v>21</v>
      </c>
      <c r="B27" s="553" t="s">
        <v>451</v>
      </c>
      <c r="C27" s="316">
        <v>70000</v>
      </c>
      <c r="D27" s="316"/>
      <c r="E27" s="314"/>
      <c r="F27" s="317"/>
      <c r="G27" s="333">
        <f t="shared" si="0"/>
        <v>0</v>
      </c>
      <c r="H27" s="333">
        <f t="shared" si="1"/>
        <v>0</v>
      </c>
      <c r="I27" s="334"/>
      <c r="J27" s="333">
        <f t="shared" si="2"/>
        <v>0</v>
      </c>
    </row>
    <row r="28" spans="1:10" ht="22.5">
      <c r="A28" s="314">
        <v>22</v>
      </c>
      <c r="B28" s="553" t="s">
        <v>411</v>
      </c>
      <c r="C28" s="316">
        <v>4000</v>
      </c>
      <c r="D28" s="316"/>
      <c r="E28" s="314"/>
      <c r="F28" s="317"/>
      <c r="G28" s="333">
        <f t="shared" si="0"/>
        <v>0</v>
      </c>
      <c r="H28" s="333">
        <f t="shared" si="1"/>
        <v>0</v>
      </c>
      <c r="I28" s="334"/>
      <c r="J28" s="333">
        <f t="shared" si="2"/>
        <v>0</v>
      </c>
    </row>
    <row r="29" spans="1:10" ht="12.75">
      <c r="A29" s="314">
        <v>23</v>
      </c>
      <c r="B29" s="553" t="s">
        <v>412</v>
      </c>
      <c r="C29" s="316">
        <v>2000</v>
      </c>
      <c r="D29" s="316"/>
      <c r="E29" s="314"/>
      <c r="F29" s="317"/>
      <c r="G29" s="333">
        <f t="shared" si="0"/>
        <v>0</v>
      </c>
      <c r="H29" s="333">
        <f t="shared" si="1"/>
        <v>0</v>
      </c>
      <c r="I29" s="334"/>
      <c r="J29" s="333">
        <f t="shared" si="2"/>
        <v>0</v>
      </c>
    </row>
    <row r="30" spans="1:10" ht="18.75" customHeight="1">
      <c r="A30" s="314">
        <v>24</v>
      </c>
      <c r="B30" s="553" t="s">
        <v>413</v>
      </c>
      <c r="C30" s="316">
        <v>400</v>
      </c>
      <c r="D30" s="316"/>
      <c r="E30" s="314"/>
      <c r="F30" s="317"/>
      <c r="G30" s="333">
        <f t="shared" si="0"/>
        <v>0</v>
      </c>
      <c r="H30" s="333">
        <f t="shared" si="1"/>
        <v>0</v>
      </c>
      <c r="I30" s="334"/>
      <c r="J30" s="333">
        <f t="shared" si="2"/>
        <v>0</v>
      </c>
    </row>
    <row r="31" spans="1:10" ht="22.5">
      <c r="A31" s="314">
        <v>25</v>
      </c>
      <c r="B31" s="553" t="s">
        <v>414</v>
      </c>
      <c r="C31" s="316">
        <v>2000</v>
      </c>
      <c r="D31" s="316"/>
      <c r="E31" s="314"/>
      <c r="F31" s="317"/>
      <c r="G31" s="333">
        <f t="shared" si="0"/>
        <v>0</v>
      </c>
      <c r="H31" s="333">
        <f t="shared" si="1"/>
        <v>0</v>
      </c>
      <c r="I31" s="334"/>
      <c r="J31" s="333">
        <f t="shared" si="2"/>
        <v>0</v>
      </c>
    </row>
    <row r="32" spans="1:10" ht="12.75">
      <c r="A32" s="314">
        <v>26</v>
      </c>
      <c r="B32" s="553" t="s">
        <v>415</v>
      </c>
      <c r="C32" s="316">
        <v>4000</v>
      </c>
      <c r="D32" s="316"/>
      <c r="E32" s="314"/>
      <c r="F32" s="317"/>
      <c r="G32" s="333">
        <f t="shared" si="0"/>
        <v>0</v>
      </c>
      <c r="H32" s="333">
        <f t="shared" si="1"/>
        <v>0</v>
      </c>
      <c r="I32" s="334"/>
      <c r="J32" s="333">
        <f t="shared" si="2"/>
        <v>0</v>
      </c>
    </row>
    <row r="33" spans="1:10" ht="22.5">
      <c r="A33" s="314">
        <v>27</v>
      </c>
      <c r="B33" s="553" t="s">
        <v>527</v>
      </c>
      <c r="C33" s="316">
        <v>1000</v>
      </c>
      <c r="D33" s="316"/>
      <c r="E33" s="314"/>
      <c r="F33" s="317"/>
      <c r="G33" s="333">
        <f t="shared" si="0"/>
        <v>0</v>
      </c>
      <c r="H33" s="333">
        <f t="shared" si="1"/>
        <v>0</v>
      </c>
      <c r="I33" s="334"/>
      <c r="J33" s="333">
        <f t="shared" si="2"/>
        <v>0</v>
      </c>
    </row>
    <row r="34" spans="1:10" ht="45">
      <c r="A34" s="314">
        <v>28</v>
      </c>
      <c r="B34" s="553" t="s">
        <v>416</v>
      </c>
      <c r="C34" s="316">
        <v>200</v>
      </c>
      <c r="D34" s="316"/>
      <c r="E34" s="314"/>
      <c r="F34" s="317"/>
      <c r="G34" s="333">
        <f t="shared" si="0"/>
        <v>0</v>
      </c>
      <c r="H34" s="333">
        <f t="shared" si="1"/>
        <v>0</v>
      </c>
      <c r="I34" s="334"/>
      <c r="J34" s="333">
        <f t="shared" si="2"/>
        <v>0</v>
      </c>
    </row>
    <row r="35" spans="1:10" ht="22.5">
      <c r="A35" s="314">
        <v>29</v>
      </c>
      <c r="B35" s="554" t="s">
        <v>417</v>
      </c>
      <c r="C35" s="316">
        <v>200</v>
      </c>
      <c r="D35" s="316"/>
      <c r="E35" s="314"/>
      <c r="F35" s="317"/>
      <c r="G35" s="333">
        <f t="shared" si="0"/>
        <v>0</v>
      </c>
      <c r="H35" s="333">
        <f t="shared" si="1"/>
        <v>0</v>
      </c>
      <c r="I35" s="334"/>
      <c r="J35" s="333">
        <f t="shared" si="2"/>
        <v>0</v>
      </c>
    </row>
    <row r="36" spans="1:10" ht="12.75">
      <c r="A36" s="314">
        <v>30</v>
      </c>
      <c r="B36" s="549" t="s">
        <v>418</v>
      </c>
      <c r="C36" s="316">
        <v>2000</v>
      </c>
      <c r="D36" s="316"/>
      <c r="E36" s="314"/>
      <c r="F36" s="317"/>
      <c r="G36" s="333">
        <f t="shared" si="0"/>
        <v>0</v>
      </c>
      <c r="H36" s="333">
        <f t="shared" si="1"/>
        <v>0</v>
      </c>
      <c r="I36" s="334"/>
      <c r="J36" s="333">
        <f t="shared" si="2"/>
        <v>0</v>
      </c>
    </row>
    <row r="37" spans="1:10" ht="45">
      <c r="A37" s="314">
        <v>31</v>
      </c>
      <c r="B37" s="555" t="s">
        <v>528</v>
      </c>
      <c r="C37" s="316" t="s">
        <v>555</v>
      </c>
      <c r="D37" s="316"/>
      <c r="E37" s="314"/>
      <c r="F37" s="317"/>
      <c r="G37" s="333">
        <f t="shared" si="0"/>
        <v>0</v>
      </c>
      <c r="H37" s="333">
        <f t="shared" si="1"/>
        <v>0</v>
      </c>
      <c r="I37" s="334"/>
      <c r="J37" s="333">
        <f t="shared" si="2"/>
        <v>0</v>
      </c>
    </row>
    <row r="38" spans="1:10" ht="22.5">
      <c r="A38" s="314">
        <v>32</v>
      </c>
      <c r="B38" s="556" t="s">
        <v>419</v>
      </c>
      <c r="C38" s="316">
        <v>2000</v>
      </c>
      <c r="D38" s="316"/>
      <c r="E38" s="314"/>
      <c r="F38" s="317"/>
      <c r="G38" s="333">
        <f t="shared" si="0"/>
        <v>0</v>
      </c>
      <c r="H38" s="333">
        <f t="shared" si="1"/>
        <v>0</v>
      </c>
      <c r="I38" s="334"/>
      <c r="J38" s="333">
        <f t="shared" si="2"/>
        <v>0</v>
      </c>
    </row>
    <row r="39" spans="1:10" ht="22.5">
      <c r="A39" s="314">
        <v>33</v>
      </c>
      <c r="B39" s="555" t="s">
        <v>452</v>
      </c>
      <c r="C39" s="316">
        <v>1000</v>
      </c>
      <c r="D39" s="316"/>
      <c r="E39" s="314"/>
      <c r="F39" s="317"/>
      <c r="G39" s="333">
        <f t="shared" si="0"/>
        <v>0</v>
      </c>
      <c r="H39" s="333">
        <f t="shared" si="1"/>
        <v>0</v>
      </c>
      <c r="I39" s="334"/>
      <c r="J39" s="333">
        <f t="shared" si="2"/>
        <v>0</v>
      </c>
    </row>
    <row r="40" spans="1:10" ht="12.75">
      <c r="A40" s="314">
        <v>34</v>
      </c>
      <c r="B40" s="555" t="s">
        <v>420</v>
      </c>
      <c r="C40" s="316">
        <v>1000</v>
      </c>
      <c r="D40" s="316"/>
      <c r="E40" s="314"/>
      <c r="F40" s="317"/>
      <c r="G40" s="333">
        <f t="shared" si="0"/>
        <v>0</v>
      </c>
      <c r="H40" s="333">
        <f t="shared" si="1"/>
        <v>0</v>
      </c>
      <c r="I40" s="334"/>
      <c r="J40" s="333">
        <f t="shared" si="2"/>
        <v>0</v>
      </c>
    </row>
    <row r="41" spans="1:10" ht="12.75">
      <c r="A41" s="314">
        <v>35</v>
      </c>
      <c r="B41" s="555" t="s">
        <v>421</v>
      </c>
      <c r="C41" s="316">
        <v>1000</v>
      </c>
      <c r="D41" s="316"/>
      <c r="E41" s="314"/>
      <c r="F41" s="317"/>
      <c r="G41" s="333">
        <f t="shared" si="0"/>
        <v>0</v>
      </c>
      <c r="H41" s="333">
        <f t="shared" si="1"/>
        <v>0</v>
      </c>
      <c r="I41" s="334"/>
      <c r="J41" s="333">
        <f t="shared" si="2"/>
        <v>0</v>
      </c>
    </row>
    <row r="42" spans="1:10" ht="12.75">
      <c r="A42" s="314">
        <v>36</v>
      </c>
      <c r="B42" s="555" t="s">
        <v>422</v>
      </c>
      <c r="C42" s="316">
        <v>1000</v>
      </c>
      <c r="D42" s="316"/>
      <c r="E42" s="314"/>
      <c r="F42" s="317"/>
      <c r="G42" s="333">
        <f t="shared" si="0"/>
        <v>0</v>
      </c>
      <c r="H42" s="333">
        <f t="shared" si="1"/>
        <v>0</v>
      </c>
      <c r="I42" s="334"/>
      <c r="J42" s="333">
        <f t="shared" si="2"/>
        <v>0</v>
      </c>
    </row>
    <row r="43" spans="1:10" ht="22.5">
      <c r="A43" s="314">
        <v>37</v>
      </c>
      <c r="B43" s="555" t="s">
        <v>529</v>
      </c>
      <c r="C43" s="316">
        <v>2000</v>
      </c>
      <c r="D43" s="316"/>
      <c r="E43" s="314"/>
      <c r="F43" s="317"/>
      <c r="G43" s="333">
        <f t="shared" si="0"/>
        <v>0</v>
      </c>
      <c r="H43" s="333">
        <f t="shared" si="1"/>
        <v>0</v>
      </c>
      <c r="I43" s="334"/>
      <c r="J43" s="333">
        <f t="shared" si="2"/>
        <v>0</v>
      </c>
    </row>
    <row r="44" spans="1:10" ht="22.5">
      <c r="A44" s="314">
        <v>38</v>
      </c>
      <c r="B44" s="553" t="s">
        <v>423</v>
      </c>
      <c r="C44" s="316">
        <v>10000</v>
      </c>
      <c r="D44" s="316"/>
      <c r="E44" s="314"/>
      <c r="F44" s="318"/>
      <c r="G44" s="333">
        <f t="shared" si="0"/>
        <v>0</v>
      </c>
      <c r="H44" s="333">
        <f t="shared" si="1"/>
        <v>0</v>
      </c>
      <c r="I44" s="334"/>
      <c r="J44" s="333">
        <f t="shared" si="2"/>
        <v>0</v>
      </c>
    </row>
    <row r="45" spans="1:10" ht="22.5">
      <c r="A45" s="314">
        <v>39</v>
      </c>
      <c r="B45" s="554" t="s">
        <v>424</v>
      </c>
      <c r="C45" s="316">
        <v>2000</v>
      </c>
      <c r="D45" s="316"/>
      <c r="E45" s="314"/>
      <c r="F45" s="318"/>
      <c r="G45" s="333">
        <f t="shared" si="0"/>
        <v>0</v>
      </c>
      <c r="H45" s="333">
        <f t="shared" si="1"/>
        <v>0</v>
      </c>
      <c r="I45" s="334"/>
      <c r="J45" s="333">
        <f t="shared" si="2"/>
        <v>0</v>
      </c>
    </row>
    <row r="46" spans="1:10" ht="22.5">
      <c r="A46" s="314">
        <v>40</v>
      </c>
      <c r="B46" s="553" t="s">
        <v>530</v>
      </c>
      <c r="C46" s="316">
        <v>6000</v>
      </c>
      <c r="D46" s="316"/>
      <c r="E46" s="314"/>
      <c r="F46" s="318"/>
      <c r="G46" s="333">
        <f t="shared" si="0"/>
        <v>0</v>
      </c>
      <c r="H46" s="333">
        <f t="shared" si="1"/>
        <v>0</v>
      </c>
      <c r="I46" s="334"/>
      <c r="J46" s="333">
        <f t="shared" si="2"/>
        <v>0</v>
      </c>
    </row>
    <row r="47" spans="1:10" ht="22.5">
      <c r="A47" s="314">
        <v>41</v>
      </c>
      <c r="B47" s="553" t="s">
        <v>425</v>
      </c>
      <c r="C47" s="316">
        <v>3000</v>
      </c>
      <c r="D47" s="316"/>
      <c r="E47" s="314"/>
      <c r="F47" s="318"/>
      <c r="G47" s="333">
        <f t="shared" si="0"/>
        <v>0</v>
      </c>
      <c r="H47" s="333">
        <f t="shared" si="1"/>
        <v>0</v>
      </c>
      <c r="I47" s="334"/>
      <c r="J47" s="333">
        <f t="shared" si="2"/>
        <v>0</v>
      </c>
    </row>
    <row r="48" spans="1:10" ht="33.75">
      <c r="A48" s="314">
        <v>42</v>
      </c>
      <c r="B48" s="553" t="s">
        <v>531</v>
      </c>
      <c r="C48" s="316">
        <v>8000</v>
      </c>
      <c r="D48" s="316"/>
      <c r="E48" s="314"/>
      <c r="F48" s="318"/>
      <c r="G48" s="333">
        <f t="shared" si="0"/>
        <v>0</v>
      </c>
      <c r="H48" s="333">
        <f t="shared" si="1"/>
        <v>0</v>
      </c>
      <c r="I48" s="334"/>
      <c r="J48" s="333">
        <f t="shared" si="2"/>
        <v>0</v>
      </c>
    </row>
    <row r="49" spans="1:10" ht="33.75">
      <c r="A49" s="314">
        <v>43</v>
      </c>
      <c r="B49" s="553" t="s">
        <v>532</v>
      </c>
      <c r="C49" s="316">
        <v>8000</v>
      </c>
      <c r="D49" s="316"/>
      <c r="E49" s="314"/>
      <c r="F49" s="318"/>
      <c r="G49" s="333">
        <f t="shared" si="0"/>
        <v>0</v>
      </c>
      <c r="H49" s="333">
        <f t="shared" si="1"/>
        <v>0</v>
      </c>
      <c r="I49" s="334"/>
      <c r="J49" s="333">
        <f t="shared" si="2"/>
        <v>0</v>
      </c>
    </row>
    <row r="50" spans="1:10" ht="22.5">
      <c r="A50" s="314">
        <v>44</v>
      </c>
      <c r="B50" s="553" t="s">
        <v>426</v>
      </c>
      <c r="C50" s="316">
        <v>3200</v>
      </c>
      <c r="D50" s="316"/>
      <c r="E50" s="314"/>
      <c r="F50" s="319"/>
      <c r="G50" s="333">
        <f t="shared" si="0"/>
        <v>0</v>
      </c>
      <c r="H50" s="333">
        <f t="shared" si="1"/>
        <v>0</v>
      </c>
      <c r="I50" s="334"/>
      <c r="J50" s="333">
        <f t="shared" si="2"/>
        <v>0</v>
      </c>
    </row>
    <row r="51" spans="1:10" ht="22.5">
      <c r="A51" s="314">
        <v>45</v>
      </c>
      <c r="B51" s="557" t="s">
        <v>427</v>
      </c>
      <c r="C51" s="320">
        <v>6144</v>
      </c>
      <c r="D51" s="316"/>
      <c r="E51" s="314"/>
      <c r="F51" s="317"/>
      <c r="G51" s="333">
        <f t="shared" si="0"/>
        <v>0</v>
      </c>
      <c r="H51" s="333">
        <f t="shared" si="1"/>
        <v>0</v>
      </c>
      <c r="I51" s="334"/>
      <c r="J51" s="333">
        <f t="shared" si="2"/>
        <v>0</v>
      </c>
    </row>
    <row r="52" spans="1:10" ht="22.5">
      <c r="A52" s="314">
        <v>46</v>
      </c>
      <c r="B52" s="557" t="s">
        <v>428</v>
      </c>
      <c r="C52" s="320">
        <v>6000</v>
      </c>
      <c r="D52" s="316"/>
      <c r="E52" s="314"/>
      <c r="F52" s="317"/>
      <c r="G52" s="333">
        <f t="shared" si="0"/>
        <v>0</v>
      </c>
      <c r="H52" s="333">
        <f t="shared" si="1"/>
        <v>0</v>
      </c>
      <c r="I52" s="334"/>
      <c r="J52" s="333">
        <f t="shared" si="2"/>
        <v>0</v>
      </c>
    </row>
    <row r="53" spans="1:10" ht="12.75">
      <c r="A53" s="314">
        <v>47</v>
      </c>
      <c r="B53" s="553" t="s">
        <v>429</v>
      </c>
      <c r="C53" s="316">
        <v>2000</v>
      </c>
      <c r="D53" s="316"/>
      <c r="E53" s="314"/>
      <c r="F53" s="317"/>
      <c r="G53" s="333">
        <f t="shared" si="0"/>
        <v>0</v>
      </c>
      <c r="H53" s="333">
        <f t="shared" si="1"/>
        <v>0</v>
      </c>
      <c r="I53" s="334"/>
      <c r="J53" s="333">
        <f t="shared" si="2"/>
        <v>0</v>
      </c>
    </row>
    <row r="54" spans="1:10" ht="12.75">
      <c r="A54" s="314">
        <v>48</v>
      </c>
      <c r="B54" s="558" t="s">
        <v>430</v>
      </c>
      <c r="C54" s="316">
        <v>1000</v>
      </c>
      <c r="D54" s="424"/>
      <c r="E54" s="420"/>
      <c r="F54" s="419"/>
      <c r="G54" s="336">
        <f t="shared" si="0"/>
        <v>0</v>
      </c>
      <c r="H54" s="336">
        <f t="shared" si="1"/>
        <v>0</v>
      </c>
      <c r="I54" s="334"/>
      <c r="J54" s="336">
        <f t="shared" si="2"/>
        <v>0</v>
      </c>
    </row>
    <row r="55" spans="1:10" ht="33.75">
      <c r="A55" s="314">
        <v>49</v>
      </c>
      <c r="B55" s="553" t="s">
        <v>453</v>
      </c>
      <c r="C55" s="316">
        <v>1000</v>
      </c>
      <c r="D55" s="316"/>
      <c r="E55" s="314"/>
      <c r="F55" s="317"/>
      <c r="G55" s="336">
        <f>F55*I55+F55</f>
        <v>0</v>
      </c>
      <c r="H55" s="336">
        <f>E55*F55</f>
        <v>0</v>
      </c>
      <c r="I55" s="334"/>
      <c r="J55" s="336">
        <f>H55*I55+H55</f>
        <v>0</v>
      </c>
    </row>
    <row r="56" spans="1:10" ht="22.5">
      <c r="A56" s="314">
        <v>50</v>
      </c>
      <c r="B56" s="553" t="s">
        <v>500</v>
      </c>
      <c r="C56" s="316">
        <v>3000</v>
      </c>
      <c r="D56" s="316"/>
      <c r="E56" s="314"/>
      <c r="F56" s="317"/>
      <c r="G56" s="333">
        <f>F56*I56+F56</f>
        <v>0</v>
      </c>
      <c r="H56" s="333">
        <f>E56*F56</f>
        <v>0</v>
      </c>
      <c r="I56" s="334"/>
      <c r="J56" s="333">
        <f>H56*I56+H56</f>
        <v>0</v>
      </c>
    </row>
    <row r="57" spans="1:10" ht="13.5" thickBot="1">
      <c r="A57" s="314"/>
      <c r="B57" s="335" t="s">
        <v>295</v>
      </c>
      <c r="C57" s="316"/>
      <c r="D57" s="421"/>
      <c r="E57" s="314"/>
      <c r="F57" s="317"/>
      <c r="G57" s="429"/>
      <c r="H57" s="430">
        <f>SUM(H7:H56)</f>
        <v>0</v>
      </c>
      <c r="I57" s="429"/>
      <c r="J57" s="431">
        <f>SUM(J7:J56)</f>
        <v>0</v>
      </c>
    </row>
    <row r="58" spans="1:10" ht="12.75" customHeight="1">
      <c r="A58" s="4"/>
      <c r="B58" s="754" t="s">
        <v>431</v>
      </c>
      <c r="C58" s="755"/>
      <c r="D58" s="755"/>
      <c r="E58" s="755"/>
      <c r="F58" s="755"/>
      <c r="G58" s="4"/>
      <c r="H58" s="4"/>
      <c r="I58" s="4"/>
      <c r="J58" s="4"/>
    </row>
    <row r="59" spans="1:10" ht="12.75" customHeight="1">
      <c r="A59" s="4"/>
      <c r="B59" s="750" t="s">
        <v>432</v>
      </c>
      <c r="C59" s="725"/>
      <c r="D59" s="725"/>
      <c r="E59" s="725"/>
      <c r="F59" s="725"/>
      <c r="G59" s="4"/>
      <c r="H59" s="4"/>
      <c r="I59" s="4"/>
      <c r="J59" s="4"/>
    </row>
    <row r="60" spans="1:10" ht="12.75" customHeight="1">
      <c r="A60" s="4"/>
      <c r="B60" s="750" t="s">
        <v>433</v>
      </c>
      <c r="C60" s="725"/>
      <c r="D60" s="725"/>
      <c r="E60" s="725"/>
      <c r="F60" s="17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73" spans="2:6" ht="12.75">
      <c r="B73" s="4"/>
      <c r="C73" s="4"/>
      <c r="D73" s="4"/>
      <c r="E73" s="4"/>
      <c r="F73" s="4"/>
    </row>
  </sheetData>
  <mergeCells count="6">
    <mergeCell ref="B60:E60"/>
    <mergeCell ref="B3:E3"/>
    <mergeCell ref="G3:J3"/>
    <mergeCell ref="B4:E4"/>
    <mergeCell ref="B58:F58"/>
    <mergeCell ref="B59:F59"/>
  </mergeCells>
  <printOptions/>
  <pageMargins left="0.25" right="0.19" top="0.59" bottom="0.6" header="0.59" footer="0.59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28">
      <selection activeCell="H53" sqref="H53"/>
    </sheetView>
  </sheetViews>
  <sheetFormatPr defaultColWidth="9.00390625" defaultRowHeight="12.75"/>
  <cols>
    <col min="2" max="2" width="24.25390625" style="0" customWidth="1"/>
    <col min="3" max="3" width="18.125" style="0" customWidth="1"/>
    <col min="6" max="6" width="28.00390625" style="0" customWidth="1"/>
  </cols>
  <sheetData>
    <row r="2" ht="12.75">
      <c r="F2" s="442" t="s">
        <v>505</v>
      </c>
    </row>
    <row r="4" ht="12.75">
      <c r="A4" s="259" t="s">
        <v>511</v>
      </c>
    </row>
    <row r="5" ht="12.75">
      <c r="B5" s="259"/>
    </row>
    <row r="6" spans="1:9" ht="12.75">
      <c r="A6" s="364"/>
      <c r="B6" s="414" t="s">
        <v>497</v>
      </c>
      <c r="C6" s="366"/>
      <c r="D6" s="367"/>
      <c r="E6" s="368"/>
      <c r="F6" s="369"/>
      <c r="G6" s="370"/>
      <c r="H6" s="371"/>
      <c r="I6" s="371"/>
    </row>
    <row r="7" spans="1:9" ht="12.75">
      <c r="A7" s="372" t="s">
        <v>0</v>
      </c>
      <c r="B7" s="756" t="s">
        <v>454</v>
      </c>
      <c r="C7" s="757"/>
      <c r="D7" s="373"/>
      <c r="E7" s="374"/>
      <c r="F7" s="375"/>
      <c r="G7" s="376" t="s">
        <v>455</v>
      </c>
      <c r="H7" s="3"/>
      <c r="I7" s="3"/>
    </row>
    <row r="8" spans="1:9" ht="12.75">
      <c r="A8" s="377">
        <v>1</v>
      </c>
      <c r="B8" s="378" t="s">
        <v>456</v>
      </c>
      <c r="C8" s="379"/>
      <c r="D8" s="380"/>
      <c r="E8" s="379"/>
      <c r="F8" s="381"/>
      <c r="G8" s="2"/>
      <c r="H8" s="3"/>
      <c r="I8" s="3"/>
    </row>
    <row r="9" spans="1:9" ht="12.75">
      <c r="A9" s="377">
        <v>2</v>
      </c>
      <c r="B9" s="382" t="s">
        <v>457</v>
      </c>
      <c r="C9" s="180"/>
      <c r="D9" s="383"/>
      <c r="E9" s="180"/>
      <c r="F9" s="3"/>
      <c r="G9" s="2"/>
      <c r="H9" s="3"/>
      <c r="I9" s="3"/>
    </row>
    <row r="10" spans="1:9" ht="12.75">
      <c r="A10" s="377">
        <v>3</v>
      </c>
      <c r="B10" s="382" t="s">
        <v>458</v>
      </c>
      <c r="C10" s="180"/>
      <c r="D10" s="383"/>
      <c r="E10" s="180"/>
      <c r="F10" s="3"/>
      <c r="G10" s="2"/>
      <c r="H10" s="3"/>
      <c r="I10" s="3"/>
    </row>
    <row r="11" spans="1:9" ht="12.75">
      <c r="A11" s="377">
        <v>4</v>
      </c>
      <c r="B11" s="382" t="s">
        <v>459</v>
      </c>
      <c r="C11" s="180"/>
      <c r="D11" s="383"/>
      <c r="E11" s="180"/>
      <c r="F11" s="3"/>
      <c r="G11" s="2"/>
      <c r="H11" s="3"/>
      <c r="I11" s="3"/>
    </row>
    <row r="12" spans="1:9" ht="12.75">
      <c r="A12" s="377">
        <v>5</v>
      </c>
      <c r="B12" s="382" t="s">
        <v>460</v>
      </c>
      <c r="C12" s="180"/>
      <c r="D12" s="383"/>
      <c r="E12" s="180"/>
      <c r="F12" s="3"/>
      <c r="G12" s="2"/>
      <c r="H12" s="3"/>
      <c r="I12" s="3"/>
    </row>
    <row r="13" spans="1:9" ht="12.75">
      <c r="A13" s="377">
        <v>6</v>
      </c>
      <c r="B13" s="382" t="s">
        <v>461</v>
      </c>
      <c r="C13" s="180"/>
      <c r="D13" s="383"/>
      <c r="E13" s="180"/>
      <c r="F13" s="3"/>
      <c r="G13" s="2"/>
      <c r="H13" s="3"/>
      <c r="I13" s="3"/>
    </row>
    <row r="14" spans="1:9" ht="12.75">
      <c r="A14" s="377">
        <v>7</v>
      </c>
      <c r="B14" s="382" t="s">
        <v>462</v>
      </c>
      <c r="C14" s="180"/>
      <c r="D14" s="383"/>
      <c r="E14" s="180"/>
      <c r="F14" s="3"/>
      <c r="G14" s="2"/>
      <c r="H14" s="3"/>
      <c r="I14" s="3"/>
    </row>
    <row r="15" spans="1:9" ht="12.75">
      <c r="A15" s="377">
        <v>8</v>
      </c>
      <c r="B15" s="382" t="s">
        <v>463</v>
      </c>
      <c r="C15" s="180"/>
      <c r="D15" s="383"/>
      <c r="E15" s="180"/>
      <c r="F15" s="3"/>
      <c r="G15" s="2"/>
      <c r="H15" s="3"/>
      <c r="I15" s="3"/>
    </row>
    <row r="16" spans="1:9" ht="12.75">
      <c r="A16" s="377">
        <v>9</v>
      </c>
      <c r="B16" s="382" t="s">
        <v>464</v>
      </c>
      <c r="C16" s="180"/>
      <c r="D16" s="383"/>
      <c r="E16" s="180"/>
      <c r="F16" s="3"/>
      <c r="G16" s="2"/>
      <c r="H16" s="3"/>
      <c r="I16" s="3"/>
    </row>
    <row r="17" spans="1:9" ht="12.75">
      <c r="A17" s="377">
        <v>10</v>
      </c>
      <c r="B17" s="382" t="s">
        <v>465</v>
      </c>
      <c r="C17" s="180"/>
      <c r="D17" s="383"/>
      <c r="E17" s="180"/>
      <c r="F17" s="3"/>
      <c r="G17" s="2"/>
      <c r="H17" s="3"/>
      <c r="I17" s="3"/>
    </row>
    <row r="18" spans="1:9" ht="12.75">
      <c r="A18" s="377">
        <v>11</v>
      </c>
      <c r="B18" s="382" t="s">
        <v>466</v>
      </c>
      <c r="C18" s="180"/>
      <c r="D18" s="383"/>
      <c r="E18" s="180"/>
      <c r="F18" s="3"/>
      <c r="G18" s="2"/>
      <c r="H18" s="3"/>
      <c r="I18" s="3"/>
    </row>
    <row r="19" spans="1:9" ht="12.75">
      <c r="A19" s="377">
        <v>12</v>
      </c>
      <c r="B19" s="382" t="s">
        <v>499</v>
      </c>
      <c r="C19" s="180"/>
      <c r="D19" s="383"/>
      <c r="E19" s="180"/>
      <c r="F19" s="3"/>
      <c r="G19" s="2"/>
      <c r="H19" s="3"/>
      <c r="I19" s="3"/>
    </row>
    <row r="20" spans="1:9" s="521" customFormat="1" ht="12.75">
      <c r="A20" s="377">
        <v>13</v>
      </c>
      <c r="B20" s="382" t="s">
        <v>467</v>
      </c>
      <c r="C20" s="180"/>
      <c r="D20" s="383"/>
      <c r="E20" s="180"/>
      <c r="F20" s="519"/>
      <c r="G20" s="520"/>
      <c r="H20" s="519"/>
      <c r="I20" s="519"/>
    </row>
    <row r="21" spans="1:9" ht="12.75">
      <c r="A21" s="377">
        <v>14</v>
      </c>
      <c r="B21" s="382" t="s">
        <v>468</v>
      </c>
      <c r="C21" s="180"/>
      <c r="D21" s="383"/>
      <c r="E21" s="180"/>
      <c r="F21" s="3"/>
      <c r="G21" s="2"/>
      <c r="H21" s="3"/>
      <c r="I21" s="3"/>
    </row>
    <row r="22" spans="1:9" ht="12.75">
      <c r="A22" s="377">
        <v>16</v>
      </c>
      <c r="B22" s="758" t="s">
        <v>469</v>
      </c>
      <c r="C22" s="759"/>
      <c r="D22" s="759"/>
      <c r="E22" s="759"/>
      <c r="F22" s="3"/>
      <c r="G22" s="2"/>
      <c r="H22" s="3"/>
      <c r="I22" s="3"/>
    </row>
    <row r="23" spans="1:9" ht="12.75">
      <c r="A23" s="377">
        <v>17</v>
      </c>
      <c r="B23" s="382" t="s">
        <v>470</v>
      </c>
      <c r="C23" s="180"/>
      <c r="D23" s="383"/>
      <c r="E23" s="180"/>
      <c r="F23" s="3"/>
      <c r="G23" s="2"/>
      <c r="H23" s="3"/>
      <c r="I23" s="3"/>
    </row>
    <row r="24" spans="1:9" ht="12.75">
      <c r="A24" s="377">
        <v>18</v>
      </c>
      <c r="B24" s="382" t="s">
        <v>471</v>
      </c>
      <c r="C24" s="180"/>
      <c r="D24" s="383"/>
      <c r="E24" s="180"/>
      <c r="F24" s="3"/>
      <c r="G24" s="2"/>
      <c r="H24" s="3"/>
      <c r="I24" s="3"/>
    </row>
    <row r="25" spans="1:9" ht="12.75">
      <c r="A25" s="377">
        <v>19</v>
      </c>
      <c r="B25" s="384" t="s">
        <v>472</v>
      </c>
      <c r="C25" s="385"/>
      <c r="D25" s="386"/>
      <c r="E25" s="385"/>
      <c r="F25" s="3"/>
      <c r="G25" s="2"/>
      <c r="H25" s="3"/>
      <c r="I25" s="3"/>
    </row>
    <row r="26" spans="1:9" ht="12.75">
      <c r="A26" s="377">
        <v>20</v>
      </c>
      <c r="B26" s="387" t="s">
        <v>473</v>
      </c>
      <c r="C26" s="388"/>
      <c r="D26" s="389"/>
      <c r="E26" s="388"/>
      <c r="F26" s="375"/>
      <c r="G26" s="2"/>
      <c r="H26" s="3"/>
      <c r="I26" s="3"/>
    </row>
    <row r="27" spans="1:9" ht="12.75">
      <c r="A27" s="522"/>
      <c r="B27" s="385"/>
      <c r="C27" s="385"/>
      <c r="D27" s="386"/>
      <c r="E27" s="385"/>
      <c r="F27" s="3"/>
      <c r="G27" s="3"/>
      <c r="H27" s="3"/>
      <c r="I27" s="3"/>
    </row>
    <row r="28" spans="1:5" ht="12.75">
      <c r="A28" s="279"/>
      <c r="B28" s="390"/>
      <c r="C28" s="3"/>
      <c r="D28" s="391"/>
      <c r="E28" s="3"/>
    </row>
    <row r="29" spans="1:7" ht="12.75">
      <c r="A29" s="392" t="s">
        <v>474</v>
      </c>
      <c r="B29" s="393"/>
      <c r="C29" s="365"/>
      <c r="D29" s="394"/>
      <c r="E29" s="365"/>
      <c r="F29" s="365"/>
      <c r="G29" s="395"/>
    </row>
    <row r="30" spans="1:7" ht="12.75">
      <c r="A30" s="206" t="s">
        <v>0</v>
      </c>
      <c r="B30" s="3"/>
      <c r="C30" s="3"/>
      <c r="D30" s="396"/>
      <c r="E30" s="3"/>
      <c r="F30" s="3"/>
      <c r="G30" s="376" t="s">
        <v>455</v>
      </c>
    </row>
    <row r="31" spans="1:7" ht="12.75">
      <c r="A31" s="206">
        <v>1</v>
      </c>
      <c r="B31" s="3" t="s">
        <v>475</v>
      </c>
      <c r="C31" s="279"/>
      <c r="D31" s="391"/>
      <c r="E31" s="3"/>
      <c r="F31" s="3"/>
      <c r="G31" s="2"/>
    </row>
    <row r="32" spans="1:7" ht="12.75">
      <c r="A32" s="206">
        <v>2</v>
      </c>
      <c r="B32" s="3" t="s">
        <v>476</v>
      </c>
      <c r="C32" s="279"/>
      <c r="D32" s="391"/>
      <c r="E32" s="3"/>
      <c r="F32" s="3"/>
      <c r="G32" s="2"/>
    </row>
    <row r="33" spans="1:7" ht="12.75">
      <c r="A33" s="206">
        <v>3</v>
      </c>
      <c r="B33" s="3" t="s">
        <v>477</v>
      </c>
      <c r="C33" s="279"/>
      <c r="D33" s="391"/>
      <c r="E33" s="3"/>
      <c r="F33" s="3"/>
      <c r="G33" s="2"/>
    </row>
    <row r="34" spans="1:7" ht="12.75">
      <c r="A34" s="206">
        <v>4</v>
      </c>
      <c r="B34" s="3" t="s">
        <v>478</v>
      </c>
      <c r="C34" s="279"/>
      <c r="D34" s="391"/>
      <c r="E34" s="3"/>
      <c r="F34" s="3"/>
      <c r="G34" s="2"/>
    </row>
    <row r="35" spans="1:7" ht="12.75">
      <c r="A35" s="206">
        <v>5</v>
      </c>
      <c r="B35" s="3" t="s">
        <v>479</v>
      </c>
      <c r="C35" s="279"/>
      <c r="D35" s="280"/>
      <c r="E35" s="3"/>
      <c r="F35" s="3"/>
      <c r="G35" s="2"/>
    </row>
    <row r="36" spans="1:7" ht="12.75">
      <c r="A36" s="206">
        <v>6</v>
      </c>
      <c r="B36" s="3" t="s">
        <v>480</v>
      </c>
      <c r="C36" s="279"/>
      <c r="D36" s="280"/>
      <c r="E36" s="3"/>
      <c r="F36" s="3"/>
      <c r="G36" s="2"/>
    </row>
    <row r="37" spans="1:7" ht="12.75">
      <c r="A37" s="206">
        <v>7</v>
      </c>
      <c r="B37" s="3" t="s">
        <v>481</v>
      </c>
      <c r="C37" s="279"/>
      <c r="D37" s="280"/>
      <c r="E37" s="3"/>
      <c r="F37" s="3"/>
      <c r="G37" s="2"/>
    </row>
    <row r="38" spans="1:7" ht="12.75">
      <c r="A38" s="206">
        <v>8</v>
      </c>
      <c r="B38" s="397" t="s">
        <v>482</v>
      </c>
      <c r="C38" s="398"/>
      <c r="D38" s="399"/>
      <c r="E38" s="3"/>
      <c r="F38" s="3"/>
      <c r="G38" s="2"/>
    </row>
    <row r="39" spans="1:7" ht="12.75">
      <c r="A39" s="206">
        <v>9</v>
      </c>
      <c r="B39" s="3" t="s">
        <v>483</v>
      </c>
      <c r="C39" s="398"/>
      <c r="D39" s="279"/>
      <c r="E39" s="3"/>
      <c r="F39" s="3"/>
      <c r="G39" s="2"/>
    </row>
    <row r="40" spans="1:7" ht="12.75">
      <c r="A40" s="206">
        <v>10</v>
      </c>
      <c r="B40" s="3" t="s">
        <v>484</v>
      </c>
      <c r="C40" s="398"/>
      <c r="D40" s="279"/>
      <c r="E40" s="3"/>
      <c r="F40" s="3"/>
      <c r="G40" s="2"/>
    </row>
    <row r="41" spans="1:7" ht="12.75">
      <c r="A41" s="206">
        <v>11</v>
      </c>
      <c r="B41" s="375" t="s">
        <v>485</v>
      </c>
      <c r="C41" s="400"/>
      <c r="D41" s="400"/>
      <c r="E41" s="375"/>
      <c r="F41" s="375"/>
      <c r="G41" s="2"/>
    </row>
    <row r="42" spans="1:7" ht="12.75">
      <c r="A42" s="279"/>
      <c r="B42" s="3"/>
      <c r="C42" s="279"/>
      <c r="D42" s="279"/>
      <c r="E42" s="3"/>
      <c r="G42" s="3"/>
    </row>
    <row r="43" spans="1:4" ht="12.75">
      <c r="A43" s="3"/>
      <c r="B43" s="3"/>
      <c r="C43" s="3"/>
      <c r="D43" s="1"/>
    </row>
    <row r="44" spans="1:4" ht="12.75">
      <c r="A44" s="169" t="s">
        <v>498</v>
      </c>
      <c r="C44" s="3"/>
      <c r="D44" s="401"/>
    </row>
    <row r="45" spans="1:4" ht="12.75">
      <c r="A45" s="3"/>
      <c r="B45" s="402"/>
      <c r="C45" s="3"/>
      <c r="D45" s="1"/>
    </row>
    <row r="46" spans="1:9" ht="51">
      <c r="A46" s="403" t="s">
        <v>0</v>
      </c>
      <c r="B46" s="404" t="s">
        <v>486</v>
      </c>
      <c r="C46" s="415" t="s">
        <v>3</v>
      </c>
      <c r="D46" s="415" t="s">
        <v>194</v>
      </c>
      <c r="E46" s="418" t="s">
        <v>487</v>
      </c>
      <c r="F46" s="415" t="s">
        <v>488</v>
      </c>
      <c r="G46" s="405" t="s">
        <v>389</v>
      </c>
      <c r="H46" s="406" t="s">
        <v>390</v>
      </c>
      <c r="I46" s="405" t="s">
        <v>391</v>
      </c>
    </row>
    <row r="47" spans="1:9" ht="12.75">
      <c r="A47" s="206">
        <v>1</v>
      </c>
      <c r="B47" s="407" t="s">
        <v>489</v>
      </c>
      <c r="C47" s="206" t="s">
        <v>490</v>
      </c>
      <c r="D47" s="206">
        <v>500</v>
      </c>
      <c r="E47" s="257"/>
      <c r="F47" s="416">
        <f>E47*H47+E47</f>
        <v>0</v>
      </c>
      <c r="G47" s="408">
        <f>D47*E47</f>
        <v>0</v>
      </c>
      <c r="H47" s="409"/>
      <c r="I47" s="408">
        <f>G47*H47+G47</f>
        <v>0</v>
      </c>
    </row>
    <row r="48" spans="1:9" ht="12.75">
      <c r="A48" s="206">
        <v>2</v>
      </c>
      <c r="B48" s="410" t="s">
        <v>491</v>
      </c>
      <c r="C48" s="206" t="s">
        <v>492</v>
      </c>
      <c r="D48" s="206">
        <v>12</v>
      </c>
      <c r="E48" s="257"/>
      <c r="F48" s="416">
        <f>E48*H48+E48</f>
        <v>0</v>
      </c>
      <c r="G48" s="408">
        <f>D48*E48</f>
        <v>0</v>
      </c>
      <c r="H48" s="409"/>
      <c r="I48" s="408">
        <f>G48*H48+G48</f>
        <v>0</v>
      </c>
    </row>
    <row r="49" spans="1:9" ht="12.75">
      <c r="A49" s="206">
        <v>3</v>
      </c>
      <c r="B49" s="407" t="s">
        <v>493</v>
      </c>
      <c r="C49" s="206" t="s">
        <v>494</v>
      </c>
      <c r="D49" s="206">
        <v>24</v>
      </c>
      <c r="E49" s="257"/>
      <c r="F49" s="416">
        <f>E49*H49+E49</f>
        <v>0</v>
      </c>
      <c r="G49" s="408">
        <f>D49*E49</f>
        <v>0</v>
      </c>
      <c r="H49" s="409"/>
      <c r="I49" s="408">
        <f>G49*H49+G49</f>
        <v>0</v>
      </c>
    </row>
    <row r="50" spans="1:9" ht="12.75">
      <c r="A50" s="206"/>
      <c r="B50" s="411" t="s">
        <v>495</v>
      </c>
      <c r="C50" s="206"/>
      <c r="D50" s="206"/>
      <c r="E50" s="206"/>
      <c r="F50" s="417"/>
      <c r="G50" s="413">
        <f>SUM(G47:G49)</f>
        <v>0</v>
      </c>
      <c r="H50" s="412"/>
      <c r="I50" s="413">
        <f>SUM(I47:I49)</f>
        <v>0</v>
      </c>
    </row>
    <row r="52" ht="12.75">
      <c r="A52" s="259" t="s">
        <v>496</v>
      </c>
    </row>
  </sheetData>
  <mergeCells count="2">
    <mergeCell ref="B7:C7"/>
    <mergeCell ref="B22:E22"/>
  </mergeCells>
  <printOptions horizontalCentered="1"/>
  <pageMargins left="0.7874015748031497" right="0.98" top="0.37" bottom="0.49" header="0.37" footer="0.5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9"/>
  <sheetViews>
    <sheetView zoomScale="85" zoomScaleNormal="85" workbookViewId="0" topLeftCell="A29">
      <selection activeCell="J83" sqref="J83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28.125" style="0" customWidth="1"/>
    <col min="4" max="4" width="9.625" style="0" customWidth="1"/>
    <col min="5" max="5" width="4.375" style="521" customWidth="1"/>
    <col min="6" max="6" width="9.00390625" style="0" customWidth="1"/>
    <col min="7" max="7" width="8.375" style="0" customWidth="1"/>
    <col min="8" max="8" width="8.125" style="0" customWidth="1"/>
    <col min="9" max="9" width="9.375" style="0" customWidth="1"/>
    <col min="10" max="10" width="7.00390625" style="0" customWidth="1"/>
    <col min="11" max="11" width="9.00390625" style="0" customWidth="1"/>
    <col min="12" max="12" width="8.75390625" style="0" customWidth="1"/>
  </cols>
  <sheetData>
    <row r="2" spans="2:6" ht="15">
      <c r="B2" s="258" t="s">
        <v>512</v>
      </c>
      <c r="E2" s="259"/>
      <c r="F2" s="5" t="s">
        <v>505</v>
      </c>
    </row>
    <row r="3" spans="2:8" ht="12.75">
      <c r="B3" s="260" t="s">
        <v>305</v>
      </c>
      <c r="C3" s="260"/>
      <c r="D3" s="425"/>
      <c r="E3" s="425"/>
      <c r="F3" s="425"/>
      <c r="G3" s="425"/>
      <c r="H3" s="425"/>
    </row>
    <row r="4" spans="2:3" ht="12.75">
      <c r="B4" t="s">
        <v>520</v>
      </c>
      <c r="C4" s="260"/>
    </row>
    <row r="5" ht="12.75">
      <c r="B5" t="s">
        <v>521</v>
      </c>
    </row>
    <row r="7" ht="13.5" thickBot="1"/>
    <row r="8" spans="1:8" ht="14.25" thickBot="1" thickTop="1">
      <c r="A8" s="261"/>
      <c r="B8" s="262"/>
      <c r="C8" s="263" t="s">
        <v>306</v>
      </c>
      <c r="D8" s="264"/>
      <c r="E8" s="531" t="s">
        <v>307</v>
      </c>
      <c r="F8" s="518"/>
      <c r="G8" s="263"/>
      <c r="H8" s="265"/>
    </row>
    <row r="9" spans="1:8" ht="13.5" thickTop="1">
      <c r="A9" s="266" t="s">
        <v>0</v>
      </c>
      <c r="B9" s="266" t="s">
        <v>308</v>
      </c>
      <c r="C9" s="266"/>
      <c r="D9" s="266" t="s">
        <v>552</v>
      </c>
      <c r="E9" s="530"/>
      <c r="F9" s="530" t="s">
        <v>455</v>
      </c>
      <c r="G9" s="266"/>
      <c r="H9" s="266"/>
    </row>
    <row r="10" spans="1:8" ht="12.75">
      <c r="A10" s="266"/>
      <c r="B10" s="267" t="s">
        <v>309</v>
      </c>
      <c r="C10" s="268"/>
      <c r="D10" s="269"/>
      <c r="E10" s="532"/>
      <c r="F10" s="268"/>
      <c r="G10" s="268"/>
      <c r="H10" s="268"/>
    </row>
    <row r="11" spans="1:8" ht="12.75">
      <c r="A11" s="270">
        <v>1</v>
      </c>
      <c r="B11" s="271" t="s">
        <v>310</v>
      </c>
      <c r="C11" t="s">
        <v>311</v>
      </c>
      <c r="D11" s="269" t="s">
        <v>312</v>
      </c>
      <c r="E11" s="532"/>
      <c r="F11" s="268"/>
      <c r="G11" s="268"/>
      <c r="H11" s="268"/>
    </row>
    <row r="12" spans="1:8" ht="12.75">
      <c r="A12" s="270"/>
      <c r="B12" s="271" t="s">
        <v>313</v>
      </c>
      <c r="C12" t="s">
        <v>314</v>
      </c>
      <c r="D12" s="269" t="s">
        <v>312</v>
      </c>
      <c r="E12" s="532"/>
      <c r="F12" s="268"/>
      <c r="G12" s="268"/>
      <c r="H12" s="268"/>
    </row>
    <row r="13" spans="1:8" ht="12.75">
      <c r="A13" s="270"/>
      <c r="B13" s="271"/>
      <c r="C13" t="s">
        <v>315</v>
      </c>
      <c r="D13" s="269" t="s">
        <v>312</v>
      </c>
      <c r="E13" s="532"/>
      <c r="F13" s="268"/>
      <c r="G13" s="268"/>
      <c r="H13" s="268"/>
    </row>
    <row r="14" spans="1:8" ht="12.75">
      <c r="A14" s="270"/>
      <c r="B14" s="271"/>
      <c r="C14" t="s">
        <v>316</v>
      </c>
      <c r="D14" s="269" t="s">
        <v>312</v>
      </c>
      <c r="E14" s="532"/>
      <c r="F14" s="268"/>
      <c r="G14" s="268"/>
      <c r="H14" s="268"/>
    </row>
    <row r="15" spans="1:8" ht="12.75">
      <c r="A15" s="270"/>
      <c r="B15" s="271"/>
      <c r="C15" t="s">
        <v>317</v>
      </c>
      <c r="D15" s="269" t="s">
        <v>312</v>
      </c>
      <c r="E15" s="532"/>
      <c r="F15" s="268"/>
      <c r="G15" s="268"/>
      <c r="H15" s="268"/>
    </row>
    <row r="16" spans="1:8" ht="12.75">
      <c r="A16" s="270"/>
      <c r="B16" s="271"/>
      <c r="C16" t="s">
        <v>318</v>
      </c>
      <c r="D16" s="269" t="s">
        <v>312</v>
      </c>
      <c r="E16" s="532"/>
      <c r="F16" s="268"/>
      <c r="G16" s="268"/>
      <c r="H16" s="268"/>
    </row>
    <row r="17" spans="1:8" ht="12.75">
      <c r="A17" s="270"/>
      <c r="B17" s="271"/>
      <c r="C17" t="s">
        <v>319</v>
      </c>
      <c r="D17" s="269" t="s">
        <v>312</v>
      </c>
      <c r="E17" s="532"/>
      <c r="F17" s="268"/>
      <c r="G17" s="268"/>
      <c r="H17" s="268"/>
    </row>
    <row r="18" spans="1:8" ht="12.75">
      <c r="A18" s="270"/>
      <c r="B18" s="271"/>
      <c r="C18" t="s">
        <v>320</v>
      </c>
      <c r="D18" s="269" t="s">
        <v>312</v>
      </c>
      <c r="E18" s="532"/>
      <c r="F18" s="268"/>
      <c r="G18" s="268"/>
      <c r="H18" s="268"/>
    </row>
    <row r="19" spans="1:8" ht="12.75">
      <c r="A19" s="270"/>
      <c r="B19" s="271"/>
      <c r="C19" t="s">
        <v>5</v>
      </c>
      <c r="D19" s="269" t="s">
        <v>312</v>
      </c>
      <c r="E19" s="532"/>
      <c r="F19" s="268"/>
      <c r="G19" s="268"/>
      <c r="H19" s="268"/>
    </row>
    <row r="20" spans="1:8" ht="12.75">
      <c r="A20" s="272"/>
      <c r="B20" s="273"/>
      <c r="C20" s="274" t="s">
        <v>321</v>
      </c>
      <c r="D20" s="269" t="s">
        <v>322</v>
      </c>
      <c r="E20" s="532"/>
      <c r="F20" s="268"/>
      <c r="G20" s="268"/>
      <c r="H20" s="268"/>
    </row>
    <row r="21" spans="1:8" s="526" customFormat="1" ht="12.75">
      <c r="A21" s="525">
        <v>2</v>
      </c>
      <c r="B21" s="766" t="s">
        <v>323</v>
      </c>
      <c r="C21" s="777"/>
      <c r="D21" s="276" t="s">
        <v>322</v>
      </c>
      <c r="E21" s="533"/>
      <c r="F21" s="525"/>
      <c r="G21" s="525"/>
      <c r="H21" s="525"/>
    </row>
    <row r="22" spans="1:8" s="526" customFormat="1" ht="12.75">
      <c r="A22" s="527">
        <v>3</v>
      </c>
      <c r="B22" s="778" t="s">
        <v>324</v>
      </c>
      <c r="C22" s="779"/>
      <c r="D22" s="269" t="s">
        <v>312</v>
      </c>
      <c r="E22" s="534"/>
      <c r="F22" s="527"/>
      <c r="G22" s="527"/>
      <c r="H22" s="527"/>
    </row>
    <row r="23" spans="1:8" s="526" customFormat="1" ht="12.75">
      <c r="A23" s="525">
        <v>4</v>
      </c>
      <c r="B23" s="766" t="s">
        <v>325</v>
      </c>
      <c r="C23" s="777"/>
      <c r="D23" s="276" t="s">
        <v>326</v>
      </c>
      <c r="E23" s="533"/>
      <c r="F23" s="525"/>
      <c r="G23" s="525"/>
      <c r="H23" s="525"/>
    </row>
    <row r="24" spans="1:8" s="526" customFormat="1" ht="12.75">
      <c r="A24" s="525">
        <v>5</v>
      </c>
      <c r="B24" s="780" t="s">
        <v>327</v>
      </c>
      <c r="C24" s="781"/>
      <c r="D24" s="276" t="s">
        <v>312</v>
      </c>
      <c r="E24" s="533"/>
      <c r="F24" s="525"/>
      <c r="G24" s="525"/>
      <c r="H24" s="525"/>
    </row>
    <row r="25" spans="1:8" s="526" customFormat="1" ht="12.75">
      <c r="A25" s="525">
        <v>6</v>
      </c>
      <c r="B25" s="766" t="s">
        <v>328</v>
      </c>
      <c r="C25" s="777"/>
      <c r="D25" s="276" t="s">
        <v>329</v>
      </c>
      <c r="E25" s="533"/>
      <c r="F25" s="525"/>
      <c r="G25" s="525"/>
      <c r="H25" s="525"/>
    </row>
    <row r="26" spans="1:8" s="526" customFormat="1" ht="12.75">
      <c r="A26" s="525">
        <v>7</v>
      </c>
      <c r="B26" s="766" t="s">
        <v>330</v>
      </c>
      <c r="C26" s="777"/>
      <c r="D26" s="276" t="s">
        <v>326</v>
      </c>
      <c r="E26" s="533"/>
      <c r="F26" s="525"/>
      <c r="G26" s="525"/>
      <c r="H26" s="525"/>
    </row>
    <row r="27" spans="1:8" s="526" customFormat="1" ht="12.75">
      <c r="A27" s="527">
        <v>9</v>
      </c>
      <c r="B27" s="782" t="s">
        <v>331</v>
      </c>
      <c r="C27" s="782"/>
      <c r="D27" s="269" t="s">
        <v>312</v>
      </c>
      <c r="E27" s="534"/>
      <c r="F27" s="527"/>
      <c r="G27" s="527"/>
      <c r="H27" s="527"/>
    </row>
    <row r="28" spans="1:8" s="526" customFormat="1" ht="12.75">
      <c r="A28" s="525">
        <v>10</v>
      </c>
      <c r="B28" s="766" t="s">
        <v>332</v>
      </c>
      <c r="C28" s="777"/>
      <c r="D28" s="276" t="s">
        <v>312</v>
      </c>
      <c r="E28" s="533"/>
      <c r="F28" s="525"/>
      <c r="G28" s="525"/>
      <c r="H28" s="525"/>
    </row>
    <row r="29" spans="1:8" s="526" customFormat="1" ht="12.75">
      <c r="A29" s="525">
        <v>11</v>
      </c>
      <c r="B29" s="766" t="s">
        <v>333</v>
      </c>
      <c r="C29" s="767"/>
      <c r="D29" s="276" t="s">
        <v>312</v>
      </c>
      <c r="E29" s="533"/>
      <c r="F29" s="525"/>
      <c r="G29" s="525"/>
      <c r="H29" s="525"/>
    </row>
    <row r="30" spans="1:8" s="526" customFormat="1" ht="12.75">
      <c r="A30" s="525">
        <v>12</v>
      </c>
      <c r="B30" s="768" t="s">
        <v>334</v>
      </c>
      <c r="C30" s="769"/>
      <c r="D30" s="276" t="s">
        <v>312</v>
      </c>
      <c r="E30" s="533"/>
      <c r="F30" s="525"/>
      <c r="G30" s="525"/>
      <c r="H30" s="525"/>
    </row>
    <row r="31" spans="1:8" s="526" customFormat="1" ht="12.75">
      <c r="A31" s="525">
        <v>13</v>
      </c>
      <c r="B31" s="762" t="s">
        <v>335</v>
      </c>
      <c r="C31" s="763"/>
      <c r="D31" s="276" t="s">
        <v>312</v>
      </c>
      <c r="E31" s="533"/>
      <c r="F31" s="525"/>
      <c r="G31" s="525"/>
      <c r="H31" s="525"/>
    </row>
    <row r="32" spans="1:8" s="526" customFormat="1" ht="12.75">
      <c r="A32" s="527">
        <v>14</v>
      </c>
      <c r="B32" s="764" t="s">
        <v>336</v>
      </c>
      <c r="C32" s="765"/>
      <c r="D32" s="269" t="s">
        <v>337</v>
      </c>
      <c r="E32" s="534"/>
      <c r="F32" s="527"/>
      <c r="G32" s="527"/>
      <c r="H32" s="527"/>
    </row>
    <row r="33" spans="1:8" s="526" customFormat="1" ht="12.75">
      <c r="A33" s="528">
        <v>15</v>
      </c>
      <c r="B33" s="766" t="s">
        <v>338</v>
      </c>
      <c r="C33" s="767"/>
      <c r="D33" s="278" t="s">
        <v>312</v>
      </c>
      <c r="E33" s="535"/>
      <c r="F33" s="529"/>
      <c r="G33" s="528"/>
      <c r="H33" s="528"/>
    </row>
    <row r="34" spans="1:8" ht="12.75">
      <c r="A34" s="279"/>
      <c r="B34" s="614"/>
      <c r="C34" s="3"/>
      <c r="D34" s="280"/>
      <c r="E34" s="519"/>
      <c r="F34" s="3"/>
      <c r="G34" s="3"/>
      <c r="H34" s="3"/>
    </row>
    <row r="35" spans="1:8" ht="12.75">
      <c r="A35" s="279"/>
      <c r="B35" s="433" t="s">
        <v>339</v>
      </c>
      <c r="C35" s="3"/>
      <c r="D35" s="280"/>
      <c r="E35" s="519"/>
      <c r="F35" s="3"/>
      <c r="G35" s="3"/>
      <c r="H35" s="3"/>
    </row>
    <row r="36" spans="1:8" ht="12.75">
      <c r="A36" s="279"/>
      <c r="B36" s="3" t="s">
        <v>504</v>
      </c>
      <c r="C36" s="3"/>
      <c r="D36" s="280"/>
      <c r="E36" s="519"/>
      <c r="F36" s="3"/>
      <c r="G36" s="3"/>
      <c r="H36" s="3"/>
    </row>
    <row r="37" spans="1:8" s="450" customFormat="1" ht="12.75">
      <c r="A37" s="522"/>
      <c r="B37" s="385" t="s">
        <v>340</v>
      </c>
      <c r="C37" s="385"/>
      <c r="D37" s="523"/>
      <c r="E37" s="519"/>
      <c r="F37" s="385"/>
      <c r="G37" s="385"/>
      <c r="H37" s="385"/>
    </row>
    <row r="38" spans="1:8" s="450" customFormat="1" ht="12.75">
      <c r="A38" s="522"/>
      <c r="B38" s="385" t="s">
        <v>341</v>
      </c>
      <c r="C38" s="385"/>
      <c r="D38" s="523"/>
      <c r="E38" s="519"/>
      <c r="F38" s="385"/>
      <c r="G38" s="385"/>
      <c r="H38" s="385"/>
    </row>
    <row r="39" spans="1:8" s="450" customFormat="1" ht="12.75">
      <c r="A39" s="522"/>
      <c r="B39" s="385" t="s">
        <v>342</v>
      </c>
      <c r="C39" s="385"/>
      <c r="D39" s="523"/>
      <c r="E39" s="519"/>
      <c r="F39" s="385"/>
      <c r="G39" s="385"/>
      <c r="H39" s="385"/>
    </row>
    <row r="40" spans="1:8" s="450" customFormat="1" ht="12.75">
      <c r="A40" s="522"/>
      <c r="B40" s="524" t="s">
        <v>343</v>
      </c>
      <c r="C40" s="385"/>
      <c r="D40" s="523"/>
      <c r="E40" s="519"/>
      <c r="F40" s="385"/>
      <c r="G40" s="385"/>
      <c r="H40" s="385"/>
    </row>
    <row r="41" spans="1:8" s="450" customFormat="1" ht="12.75">
      <c r="A41" s="385"/>
      <c r="B41" s="524" t="s">
        <v>344</v>
      </c>
      <c r="C41" s="385"/>
      <c r="D41" s="385"/>
      <c r="E41" s="519"/>
      <c r="F41" s="385"/>
      <c r="G41" s="385"/>
      <c r="H41" s="385"/>
    </row>
    <row r="42" spans="1:2" ht="33.75" customHeight="1">
      <c r="A42" s="3"/>
      <c r="B42" s="371"/>
    </row>
    <row r="43" spans="1:13" ht="26.25" customHeight="1">
      <c r="A43" s="774" t="s">
        <v>0</v>
      </c>
      <c r="B43" s="770" t="s">
        <v>345</v>
      </c>
      <c r="C43" s="772"/>
      <c r="D43" s="619" t="s">
        <v>519</v>
      </c>
      <c r="E43" s="624" t="s">
        <v>346</v>
      </c>
      <c r="F43" s="599" t="s">
        <v>267</v>
      </c>
      <c r="G43" s="747" t="s">
        <v>448</v>
      </c>
      <c r="H43" s="600" t="s">
        <v>268</v>
      </c>
      <c r="I43" s="601" t="s">
        <v>269</v>
      </c>
      <c r="J43" s="602" t="s">
        <v>270</v>
      </c>
      <c r="K43" s="601" t="s">
        <v>271</v>
      </c>
      <c r="L43" s="601" t="s">
        <v>272</v>
      </c>
      <c r="M43" s="601" t="s">
        <v>272</v>
      </c>
    </row>
    <row r="44" spans="1:13" ht="15">
      <c r="A44" s="775"/>
      <c r="B44" s="770"/>
      <c r="C44" s="772"/>
      <c r="D44" s="620"/>
      <c r="E44" s="625"/>
      <c r="F44" s="622" t="s">
        <v>347</v>
      </c>
      <c r="G44" s="748"/>
      <c r="H44" s="605" t="s">
        <v>275</v>
      </c>
      <c r="I44" s="606" t="s">
        <v>276</v>
      </c>
      <c r="J44" s="607" t="s">
        <v>277</v>
      </c>
      <c r="K44" s="606" t="s">
        <v>278</v>
      </c>
      <c r="L44" s="606" t="s">
        <v>279</v>
      </c>
      <c r="M44" s="606" t="s">
        <v>280</v>
      </c>
    </row>
    <row r="45" spans="1:13" ht="15" customHeight="1">
      <c r="A45" s="775"/>
      <c r="B45" s="770"/>
      <c r="C45" s="772"/>
      <c r="D45" s="621"/>
      <c r="E45" s="626"/>
      <c r="F45" s="623"/>
      <c r="G45" s="748"/>
      <c r="H45" s="605"/>
      <c r="I45" s="606" t="s">
        <v>2</v>
      </c>
      <c r="J45" s="607"/>
      <c r="K45" s="606" t="s">
        <v>2</v>
      </c>
      <c r="L45" s="606"/>
      <c r="M45" s="606"/>
    </row>
    <row r="46" spans="1:13" ht="15" customHeight="1" hidden="1">
      <c r="A46" s="775"/>
      <c r="B46" s="771"/>
      <c r="C46" s="773"/>
      <c r="D46" s="281"/>
      <c r="E46" s="282"/>
      <c r="F46" s="610"/>
      <c r="G46" s="749"/>
      <c r="H46" s="605"/>
      <c r="I46" s="606" t="s">
        <v>281</v>
      </c>
      <c r="J46" s="607"/>
      <c r="K46" s="606" t="s">
        <v>281</v>
      </c>
      <c r="L46" s="606" t="s">
        <v>281</v>
      </c>
      <c r="M46" s="606" t="s">
        <v>281</v>
      </c>
    </row>
    <row r="47" spans="1:13" ht="22.5" customHeight="1">
      <c r="A47" s="776"/>
      <c r="B47" s="627">
        <v>2</v>
      </c>
      <c r="C47" s="628">
        <v>3</v>
      </c>
      <c r="D47" s="629">
        <v>4</v>
      </c>
      <c r="E47" s="630">
        <v>5</v>
      </c>
      <c r="F47" s="631">
        <v>6</v>
      </c>
      <c r="G47" s="631">
        <v>7</v>
      </c>
      <c r="H47" s="631">
        <v>8</v>
      </c>
      <c r="I47" s="631">
        <v>9</v>
      </c>
      <c r="J47" s="631">
        <v>10</v>
      </c>
      <c r="K47" s="631">
        <v>11</v>
      </c>
      <c r="L47" s="631">
        <v>12</v>
      </c>
      <c r="M47" s="631">
        <v>13</v>
      </c>
    </row>
    <row r="48" spans="1:13" ht="35.25" customHeight="1">
      <c r="A48" s="283"/>
      <c r="B48" s="616" t="s">
        <v>1</v>
      </c>
      <c r="C48" s="617" t="s">
        <v>348</v>
      </c>
      <c r="D48" s="618" t="s">
        <v>363</v>
      </c>
      <c r="E48" s="632"/>
      <c r="F48" s="163"/>
      <c r="G48" s="365"/>
      <c r="H48" s="365"/>
      <c r="I48" s="365"/>
      <c r="J48" s="365"/>
      <c r="K48" s="365"/>
      <c r="L48" s="365"/>
      <c r="M48" s="395"/>
    </row>
    <row r="49" spans="1:13" ht="12.75">
      <c r="A49" s="284">
        <v>1</v>
      </c>
      <c r="B49" s="285" t="s">
        <v>311</v>
      </c>
      <c r="C49" s="286"/>
      <c r="D49" s="307">
        <v>32000</v>
      </c>
      <c r="E49" s="536"/>
      <c r="F49" s="633">
        <f aca="true" t="shared" si="0" ref="F49:F63">G49*H49</f>
        <v>0</v>
      </c>
      <c r="G49" s="589"/>
      <c r="H49" s="589"/>
      <c r="I49" s="422"/>
      <c r="J49" s="594"/>
      <c r="K49" s="644">
        <f>I49*J49+I49</f>
        <v>0</v>
      </c>
      <c r="L49" s="644">
        <f>I49*H49</f>
        <v>0</v>
      </c>
      <c r="M49" s="644">
        <f>L49*J49+L49</f>
        <v>0</v>
      </c>
    </row>
    <row r="50" spans="1:13" ht="12.75">
      <c r="A50" s="284">
        <v>2</v>
      </c>
      <c r="B50" s="289" t="s">
        <v>314</v>
      </c>
      <c r="C50" s="286"/>
      <c r="D50" s="307">
        <v>32000</v>
      </c>
      <c r="E50" s="536"/>
      <c r="F50" s="633">
        <f t="shared" si="0"/>
        <v>0</v>
      </c>
      <c r="G50" s="288"/>
      <c r="H50" s="304"/>
      <c r="I50" s="303"/>
      <c r="J50" s="594"/>
      <c r="K50" s="644">
        <f aca="true" t="shared" si="1" ref="K50:K63">I50*J50+I50</f>
        <v>0</v>
      </c>
      <c r="L50" s="644">
        <f aca="true" t="shared" si="2" ref="L50:L63">I50*H50</f>
        <v>0</v>
      </c>
      <c r="M50" s="644">
        <f aca="true" t="shared" si="3" ref="M50:M63">L50*J50+L50</f>
        <v>0</v>
      </c>
    </row>
    <row r="51" spans="1:13" ht="15.75">
      <c r="A51" s="290">
        <v>3</v>
      </c>
      <c r="B51" s="291" t="s">
        <v>349</v>
      </c>
      <c r="C51" s="275"/>
      <c r="D51" s="308">
        <v>1800</v>
      </c>
      <c r="E51" s="537"/>
      <c r="F51" s="633">
        <f t="shared" si="0"/>
        <v>0</v>
      </c>
      <c r="G51" s="275"/>
      <c r="H51" s="305"/>
      <c r="I51" s="302"/>
      <c r="J51" s="594"/>
      <c r="K51" s="644">
        <f t="shared" si="1"/>
        <v>0</v>
      </c>
      <c r="L51" s="644">
        <f t="shared" si="2"/>
        <v>0</v>
      </c>
      <c r="M51" s="644">
        <f t="shared" si="3"/>
        <v>0</v>
      </c>
    </row>
    <row r="52" spans="1:13" ht="15.75">
      <c r="A52" s="292">
        <v>4</v>
      </c>
      <c r="B52" s="293" t="s">
        <v>320</v>
      </c>
      <c r="C52" s="294"/>
      <c r="D52" s="309">
        <v>720</v>
      </c>
      <c r="E52" s="538"/>
      <c r="F52" s="633">
        <f t="shared" si="0"/>
        <v>0</v>
      </c>
      <c r="G52" s="277"/>
      <c r="H52" s="306"/>
      <c r="I52" s="303"/>
      <c r="J52" s="594"/>
      <c r="K52" s="644">
        <f t="shared" si="1"/>
        <v>0</v>
      </c>
      <c r="L52" s="644">
        <f t="shared" si="2"/>
        <v>0</v>
      </c>
      <c r="M52" s="644">
        <f t="shared" si="3"/>
        <v>0</v>
      </c>
    </row>
    <row r="53" spans="1:13" ht="15.75">
      <c r="A53" s="292">
        <v>5</v>
      </c>
      <c r="B53" s="293" t="s">
        <v>5</v>
      </c>
      <c r="C53" s="294"/>
      <c r="D53" s="309">
        <v>1600</v>
      </c>
      <c r="E53" s="538"/>
      <c r="F53" s="633">
        <f t="shared" si="0"/>
        <v>0</v>
      </c>
      <c r="G53" s="277"/>
      <c r="H53" s="306"/>
      <c r="I53" s="303"/>
      <c r="J53" s="594"/>
      <c r="K53" s="644">
        <f t="shared" si="1"/>
        <v>0</v>
      </c>
      <c r="L53" s="644">
        <f t="shared" si="2"/>
        <v>0</v>
      </c>
      <c r="M53" s="644">
        <f t="shared" si="3"/>
        <v>0</v>
      </c>
    </row>
    <row r="54" spans="1:13" ht="15.75">
      <c r="A54" s="284">
        <v>6</v>
      </c>
      <c r="B54" s="296" t="s">
        <v>318</v>
      </c>
      <c r="C54" s="268"/>
      <c r="D54" s="307">
        <v>160</v>
      </c>
      <c r="E54" s="536"/>
      <c r="F54" s="633">
        <f t="shared" si="0"/>
        <v>0</v>
      </c>
      <c r="G54" s="266"/>
      <c r="H54" s="304"/>
      <c r="I54" s="303"/>
      <c r="J54" s="594"/>
      <c r="K54" s="644">
        <f t="shared" si="1"/>
        <v>0</v>
      </c>
      <c r="L54" s="644">
        <f t="shared" si="2"/>
        <v>0</v>
      </c>
      <c r="M54" s="644">
        <f t="shared" si="3"/>
        <v>0</v>
      </c>
    </row>
    <row r="55" spans="1:13" ht="15.75">
      <c r="A55" s="292">
        <v>7</v>
      </c>
      <c r="B55" s="297" t="s">
        <v>350</v>
      </c>
      <c r="C55" s="294"/>
      <c r="D55" s="309">
        <v>160</v>
      </c>
      <c r="E55" s="538"/>
      <c r="F55" s="633">
        <f t="shared" si="0"/>
        <v>0</v>
      </c>
      <c r="G55" s="277"/>
      <c r="H55" s="304"/>
      <c r="I55" s="303"/>
      <c r="J55" s="594"/>
      <c r="K55" s="644">
        <f t="shared" si="1"/>
        <v>0</v>
      </c>
      <c r="L55" s="644">
        <f t="shared" si="2"/>
        <v>0</v>
      </c>
      <c r="M55" s="644">
        <f t="shared" si="3"/>
        <v>0</v>
      </c>
    </row>
    <row r="56" spans="1:13" ht="15.75">
      <c r="A56" s="292">
        <v>8</v>
      </c>
      <c r="B56" s="297" t="s">
        <v>351</v>
      </c>
      <c r="C56" s="615" t="s">
        <v>352</v>
      </c>
      <c r="D56" s="295"/>
      <c r="E56" s="539" t="s">
        <v>353</v>
      </c>
      <c r="F56" s="633">
        <f t="shared" si="0"/>
        <v>0</v>
      </c>
      <c r="G56" s="294"/>
      <c r="H56" s="304"/>
      <c r="I56" s="303"/>
      <c r="J56" s="594"/>
      <c r="K56" s="644">
        <f t="shared" si="1"/>
        <v>0</v>
      </c>
      <c r="L56" s="644">
        <f t="shared" si="2"/>
        <v>0</v>
      </c>
      <c r="M56" s="644">
        <f t="shared" si="3"/>
        <v>0</v>
      </c>
    </row>
    <row r="57" spans="1:13" ht="24.75" customHeight="1">
      <c r="A57" s="284">
        <v>9</v>
      </c>
      <c r="B57" s="647" t="s">
        <v>354</v>
      </c>
      <c r="C57" s="298" t="s">
        <v>355</v>
      </c>
      <c r="D57" s="287"/>
      <c r="E57" s="536" t="s">
        <v>353</v>
      </c>
      <c r="F57" s="633">
        <f t="shared" si="0"/>
        <v>0</v>
      </c>
      <c r="G57" s="436"/>
      <c r="H57" s="304"/>
      <c r="I57" s="303"/>
      <c r="J57" s="594"/>
      <c r="K57" s="644">
        <f t="shared" si="1"/>
        <v>0</v>
      </c>
      <c r="L57" s="644">
        <f t="shared" si="2"/>
        <v>0</v>
      </c>
      <c r="M57" s="644">
        <f t="shared" si="3"/>
        <v>0</v>
      </c>
    </row>
    <row r="58" spans="1:13" ht="12.75">
      <c r="A58" s="284">
        <v>10</v>
      </c>
      <c r="B58" s="434"/>
      <c r="C58" s="299" t="s">
        <v>356</v>
      </c>
      <c r="D58" s="287"/>
      <c r="E58" s="536" t="s">
        <v>353</v>
      </c>
      <c r="F58" s="633">
        <f t="shared" si="0"/>
        <v>0</v>
      </c>
      <c r="G58" s="268"/>
      <c r="H58" s="304"/>
      <c r="I58" s="303"/>
      <c r="J58" s="594"/>
      <c r="K58" s="644">
        <f t="shared" si="1"/>
        <v>0</v>
      </c>
      <c r="L58" s="644">
        <f t="shared" si="2"/>
        <v>0</v>
      </c>
      <c r="M58" s="644">
        <f t="shared" si="3"/>
        <v>0</v>
      </c>
    </row>
    <row r="59" spans="1:13" ht="12.75">
      <c r="A59" s="284">
        <v>11</v>
      </c>
      <c r="B59" s="435"/>
      <c r="C59" s="299" t="s">
        <v>357</v>
      </c>
      <c r="D59" s="287"/>
      <c r="E59" s="536" t="s">
        <v>353</v>
      </c>
      <c r="F59" s="633">
        <f t="shared" si="0"/>
        <v>0</v>
      </c>
      <c r="G59" s="268"/>
      <c r="H59" s="304"/>
      <c r="I59" s="303"/>
      <c r="J59" s="594"/>
      <c r="K59" s="644">
        <f t="shared" si="1"/>
        <v>0</v>
      </c>
      <c r="L59" s="644">
        <f t="shared" si="2"/>
        <v>0</v>
      </c>
      <c r="M59" s="644">
        <f t="shared" si="3"/>
        <v>0</v>
      </c>
    </row>
    <row r="60" spans="1:13" ht="15.75">
      <c r="A60" s="284">
        <v>12</v>
      </c>
      <c r="B60" s="300"/>
      <c r="C60" s="301" t="s">
        <v>362</v>
      </c>
      <c r="D60" s="287"/>
      <c r="E60" s="536" t="s">
        <v>353</v>
      </c>
      <c r="F60" s="633">
        <f t="shared" si="0"/>
        <v>0</v>
      </c>
      <c r="G60" s="268"/>
      <c r="H60" s="304"/>
      <c r="I60" s="303"/>
      <c r="J60" s="594"/>
      <c r="K60" s="644">
        <f t="shared" si="1"/>
        <v>0</v>
      </c>
      <c r="L60" s="644">
        <f t="shared" si="2"/>
        <v>0</v>
      </c>
      <c r="M60" s="644">
        <f t="shared" si="3"/>
        <v>0</v>
      </c>
    </row>
    <row r="61" spans="1:13" ht="12.75" customHeight="1">
      <c r="A61" s="284">
        <v>13</v>
      </c>
      <c r="B61" s="760" t="s">
        <v>580</v>
      </c>
      <c r="C61" s="268" t="s">
        <v>359</v>
      </c>
      <c r="D61" s="287"/>
      <c r="E61" s="536"/>
      <c r="F61" s="633">
        <f t="shared" si="0"/>
        <v>0</v>
      </c>
      <c r="G61" s="304"/>
      <c r="H61" s="304"/>
      <c r="I61" s="303"/>
      <c r="J61" s="594"/>
      <c r="K61" s="644">
        <f t="shared" si="1"/>
        <v>0</v>
      </c>
      <c r="L61" s="644">
        <f t="shared" si="2"/>
        <v>0</v>
      </c>
      <c r="M61" s="644">
        <f t="shared" si="3"/>
        <v>0</v>
      </c>
    </row>
    <row r="62" spans="1:13" ht="12.75">
      <c r="A62" s="284">
        <v>14</v>
      </c>
      <c r="B62" s="761"/>
      <c r="C62" s="268" t="s">
        <v>360</v>
      </c>
      <c r="D62" s="287"/>
      <c r="E62" s="536"/>
      <c r="F62" s="633">
        <f t="shared" si="0"/>
        <v>0</v>
      </c>
      <c r="G62" s="304"/>
      <c r="H62" s="304"/>
      <c r="I62" s="303"/>
      <c r="J62" s="594"/>
      <c r="K62" s="644">
        <f t="shared" si="1"/>
        <v>0</v>
      </c>
      <c r="L62" s="644">
        <f t="shared" si="2"/>
        <v>0</v>
      </c>
      <c r="M62" s="644">
        <f t="shared" si="3"/>
        <v>0</v>
      </c>
    </row>
    <row r="63" spans="1:13" ht="13.5" thickBot="1">
      <c r="A63" s="432">
        <v>15</v>
      </c>
      <c r="B63" s="761"/>
      <c r="C63" s="444" t="s">
        <v>361</v>
      </c>
      <c r="D63" s="445"/>
      <c r="E63" s="540"/>
      <c r="F63" s="633">
        <f t="shared" si="0"/>
        <v>0</v>
      </c>
      <c r="G63" s="446"/>
      <c r="H63" s="446"/>
      <c r="I63" s="447"/>
      <c r="J63" s="594"/>
      <c r="K63" s="644">
        <f t="shared" si="1"/>
        <v>0</v>
      </c>
      <c r="L63" s="644">
        <f t="shared" si="2"/>
        <v>0</v>
      </c>
      <c r="M63" s="644">
        <f t="shared" si="3"/>
        <v>0</v>
      </c>
    </row>
    <row r="64" spans="1:13" ht="13.5" thickBot="1">
      <c r="A64" s="206">
        <v>16</v>
      </c>
      <c r="B64" s="448"/>
      <c r="C64" s="365"/>
      <c r="D64" s="449"/>
      <c r="E64" s="541"/>
      <c r="F64" s="365"/>
      <c r="G64" s="365"/>
      <c r="H64" s="365"/>
      <c r="I64" s="365"/>
      <c r="J64" s="443" t="s">
        <v>295</v>
      </c>
      <c r="K64" s="645"/>
      <c r="L64" s="646">
        <f>SUM(L49:L63)</f>
        <v>0</v>
      </c>
      <c r="M64" s="646">
        <f>SUM(M49:M63)</f>
        <v>0</v>
      </c>
    </row>
    <row r="67" spans="3:13" ht="38.25">
      <c r="C67" s="450"/>
      <c r="D67" s="450"/>
      <c r="F67" s="450"/>
      <c r="G67" s="450"/>
      <c r="H67" s="452" t="s">
        <v>522</v>
      </c>
      <c r="I67" s="635" t="s">
        <v>524</v>
      </c>
      <c r="J67" s="634" t="s">
        <v>4</v>
      </c>
      <c r="K67" s="635" t="s">
        <v>579</v>
      </c>
      <c r="L67" s="636" t="s">
        <v>525</v>
      </c>
      <c r="M67" s="636" t="s">
        <v>526</v>
      </c>
    </row>
    <row r="68" spans="3:13" ht="13.5" thickBot="1">
      <c r="C68" s="453" t="s">
        <v>358</v>
      </c>
      <c r="D68" s="454"/>
      <c r="E68" s="542"/>
      <c r="F68" s="454"/>
      <c r="G68" s="455"/>
      <c r="H68" s="637">
        <v>24</v>
      </c>
      <c r="I68" s="638"/>
      <c r="J68" s="639"/>
      <c r="K68" s="640">
        <f>I68*J68+I68</f>
        <v>0</v>
      </c>
      <c r="L68" s="641">
        <f>I68*H68</f>
        <v>0</v>
      </c>
      <c r="M68" s="642">
        <f>L68*J68+L68</f>
        <v>0</v>
      </c>
    </row>
    <row r="69" spans="3:13" ht="13.5" thickBot="1">
      <c r="C69" s="456" t="s">
        <v>523</v>
      </c>
      <c r="D69" s="451"/>
      <c r="E69" s="543"/>
      <c r="F69" s="451"/>
      <c r="G69" s="451"/>
      <c r="H69" s="451"/>
      <c r="I69" s="451"/>
      <c r="J69" s="451"/>
      <c r="K69" s="457"/>
      <c r="L69" s="643">
        <f>L64+L68</f>
        <v>0</v>
      </c>
      <c r="M69" s="643">
        <f>M64+M68</f>
        <v>0</v>
      </c>
    </row>
  </sheetData>
  <mergeCells count="18">
    <mergeCell ref="A43:A4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B46"/>
    <mergeCell ref="C43:C46"/>
    <mergeCell ref="G43:G46"/>
    <mergeCell ref="B61:B63"/>
    <mergeCell ref="B31:C31"/>
    <mergeCell ref="B32:C32"/>
    <mergeCell ref="B33:C33"/>
  </mergeCells>
  <printOptions/>
  <pageMargins left="0.17" right="0.19" top="0.17" bottom="0.18" header="0.17" footer="0.21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F19" sqref="F19"/>
    </sheetView>
  </sheetViews>
  <sheetFormatPr defaultColWidth="9.00390625" defaultRowHeight="12.75"/>
  <cols>
    <col min="1" max="1" width="3.875" style="0" customWidth="1"/>
    <col min="2" max="2" width="22.75390625" style="0" customWidth="1"/>
    <col min="5" max="5" width="8.625" style="0" customWidth="1"/>
    <col min="6" max="6" width="9.375" style="0" bestFit="1" customWidth="1"/>
    <col min="8" max="8" width="10.00390625" style="0" customWidth="1"/>
    <col min="9" max="9" width="13.125" style="0" customWidth="1"/>
    <col min="10" max="10" width="12.25390625" style="0" customWidth="1"/>
  </cols>
  <sheetData>
    <row r="1" ht="12.75">
      <c r="I1" s="5" t="s">
        <v>505</v>
      </c>
    </row>
    <row r="2" spans="1:10" ht="12.75">
      <c r="A2" s="701" t="s">
        <v>608</v>
      </c>
      <c r="C2" s="670"/>
      <c r="D2" s="670"/>
      <c r="E2" s="670"/>
      <c r="F2" s="670"/>
      <c r="G2" s="670"/>
      <c r="H2" s="670"/>
      <c r="I2" s="564"/>
      <c r="J2" s="670"/>
    </row>
    <row r="3" spans="1:10" ht="12.75">
      <c r="A3" s="145"/>
      <c r="C3" s="670"/>
      <c r="D3" s="670"/>
      <c r="E3" s="670"/>
      <c r="F3" s="670"/>
      <c r="G3" s="670"/>
      <c r="H3" s="670"/>
      <c r="I3" s="670"/>
      <c r="J3" s="670"/>
    </row>
    <row r="4" spans="1:10" ht="12.75">
      <c r="A4" s="145"/>
      <c r="C4" s="670"/>
      <c r="D4" s="670"/>
      <c r="E4" s="670"/>
      <c r="F4" s="670"/>
      <c r="G4" s="670"/>
      <c r="H4" s="670"/>
      <c r="I4" s="670"/>
      <c r="J4" s="670"/>
    </row>
    <row r="5" spans="1:10" ht="12.75">
      <c r="A5" s="670"/>
      <c r="B5" s="145"/>
      <c r="C5" s="670"/>
      <c r="D5" s="670"/>
      <c r="E5" s="670"/>
      <c r="F5" s="670"/>
      <c r="G5" s="670"/>
      <c r="H5" s="670"/>
      <c r="I5" s="670"/>
      <c r="J5" s="670"/>
    </row>
    <row r="6" spans="1:10" s="674" customFormat="1" ht="51" customHeight="1">
      <c r="A6" s="14" t="s">
        <v>592</v>
      </c>
      <c r="B6" s="671" t="s">
        <v>598</v>
      </c>
      <c r="C6" s="672" t="s">
        <v>599</v>
      </c>
      <c r="D6" s="672" t="s">
        <v>600</v>
      </c>
      <c r="E6" s="672" t="s">
        <v>601</v>
      </c>
      <c r="F6" s="673" t="s">
        <v>602</v>
      </c>
      <c r="G6" s="673" t="s">
        <v>4</v>
      </c>
      <c r="H6" s="673" t="s">
        <v>603</v>
      </c>
      <c r="I6" s="673" t="s">
        <v>389</v>
      </c>
      <c r="J6" s="673" t="s">
        <v>391</v>
      </c>
    </row>
    <row r="7" spans="1:10" s="677" customFormat="1" ht="10.5" customHeight="1">
      <c r="A7" s="675" t="s">
        <v>435</v>
      </c>
      <c r="B7" s="675" t="s">
        <v>436</v>
      </c>
      <c r="C7" s="675" t="s">
        <v>572</v>
      </c>
      <c r="D7" s="675" t="s">
        <v>573</v>
      </c>
      <c r="E7" s="675" t="s">
        <v>574</v>
      </c>
      <c r="F7" s="675" t="s">
        <v>575</v>
      </c>
      <c r="G7" s="675" t="s">
        <v>576</v>
      </c>
      <c r="H7" s="675" t="s">
        <v>577</v>
      </c>
      <c r="I7" s="676" t="s">
        <v>578</v>
      </c>
      <c r="J7" s="676" t="s">
        <v>604</v>
      </c>
    </row>
    <row r="8" spans="1:10" ht="15">
      <c r="A8" s="678">
        <v>1</v>
      </c>
      <c r="B8" s="679" t="s">
        <v>605</v>
      </c>
      <c r="C8" s="680">
        <v>4000</v>
      </c>
      <c r="D8" s="680"/>
      <c r="E8" s="680"/>
      <c r="F8" s="681"/>
      <c r="G8" s="682"/>
      <c r="H8" s="683">
        <f>F8*(100+G8)%</f>
        <v>0</v>
      </c>
      <c r="I8" s="684">
        <f>E8*F8</f>
        <v>0</v>
      </c>
      <c r="J8" s="684">
        <f>(I8*G8)%+I8</f>
        <v>0</v>
      </c>
    </row>
    <row r="10" spans="1:10" ht="12.75">
      <c r="A10" s="685" t="s">
        <v>444</v>
      </c>
      <c r="B10" s="685"/>
      <c r="C10" s="685"/>
      <c r="D10" s="685"/>
      <c r="E10" s="685"/>
      <c r="F10" s="685"/>
      <c r="G10" s="685"/>
      <c r="H10" s="685"/>
      <c r="I10" s="685"/>
      <c r="J10" s="685"/>
    </row>
    <row r="11" spans="1:10" ht="12.75">
      <c r="A11" s="685" t="s">
        <v>433</v>
      </c>
      <c r="B11" s="685"/>
      <c r="C11" s="685"/>
      <c r="D11" s="685"/>
      <c r="E11" s="685"/>
      <c r="F11" s="685"/>
      <c r="G11" s="685"/>
      <c r="H11" s="685"/>
      <c r="I11" s="685"/>
      <c r="J11" s="685"/>
    </row>
    <row r="12" ht="12.75">
      <c r="C12" s="686"/>
    </row>
    <row r="13" spans="3:9" ht="12.75">
      <c r="C13" s="686"/>
      <c r="D13" s="686"/>
      <c r="I13" s="669" t="s">
        <v>590</v>
      </c>
    </row>
    <row r="14" ht="12.75">
      <c r="I14" t="s">
        <v>591</v>
      </c>
    </row>
  </sheetData>
  <hyperlinks>
    <hyperlink ref="A28" r:id="rId1" display="lgrys@szpital.jaworzno.pl"/>
  </hyperlinks>
  <printOptions/>
  <pageMargins left="0.75" right="0.75" top="1" bottom="1" header="0.5" footer="0.5"/>
  <pageSetup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5.75390625" style="0" customWidth="1"/>
    <col min="2" max="2" width="29.875" style="0" customWidth="1"/>
    <col min="3" max="3" width="15.875" style="0" customWidth="1"/>
    <col min="4" max="4" width="15.00390625" style="0" customWidth="1"/>
    <col min="6" max="6" width="7.25390625" style="0" customWidth="1"/>
    <col min="8" max="8" width="9.25390625" style="0" bestFit="1" customWidth="1"/>
    <col min="9" max="9" width="10.625" style="0" customWidth="1"/>
    <col min="10" max="10" width="10.25390625" style="0" customWidth="1"/>
  </cols>
  <sheetData>
    <row r="1" ht="12.75">
      <c r="I1" s="5" t="s">
        <v>505</v>
      </c>
    </row>
    <row r="3" ht="12.75">
      <c r="A3" t="s">
        <v>607</v>
      </c>
    </row>
    <row r="4" ht="12.75">
      <c r="G4" t="s">
        <v>609</v>
      </c>
    </row>
    <row r="5" ht="12.75">
      <c r="A5" s="259" t="s">
        <v>593</v>
      </c>
    </row>
    <row r="6" ht="12.75">
      <c r="A6" s="259"/>
    </row>
    <row r="7" spans="1:11" ht="33">
      <c r="A7" s="661" t="s">
        <v>44</v>
      </c>
      <c r="B7" s="661" t="s">
        <v>582</v>
      </c>
      <c r="C7" s="661" t="s">
        <v>583</v>
      </c>
      <c r="D7" s="661" t="s">
        <v>584</v>
      </c>
      <c r="E7" s="661" t="s">
        <v>585</v>
      </c>
      <c r="F7" s="661" t="s">
        <v>586</v>
      </c>
      <c r="G7" s="661" t="s">
        <v>587</v>
      </c>
      <c r="H7" s="661" t="s">
        <v>588</v>
      </c>
      <c r="I7" s="661" t="s">
        <v>589</v>
      </c>
      <c r="J7" s="661" t="s">
        <v>389</v>
      </c>
      <c r="K7" s="661" t="s">
        <v>391</v>
      </c>
    </row>
    <row r="8" spans="1:11" ht="9.75" customHeight="1">
      <c r="A8" s="661" t="s">
        <v>435</v>
      </c>
      <c r="B8" s="661" t="s">
        <v>436</v>
      </c>
      <c r="C8" s="661" t="s">
        <v>438</v>
      </c>
      <c r="D8" s="661" t="s">
        <v>571</v>
      </c>
      <c r="E8" s="661" t="s">
        <v>572</v>
      </c>
      <c r="F8" s="661" t="s">
        <v>573</v>
      </c>
      <c r="G8" s="661" t="s">
        <v>574</v>
      </c>
      <c r="H8" s="661" t="s">
        <v>575</v>
      </c>
      <c r="I8" s="661" t="s">
        <v>576</v>
      </c>
      <c r="J8" s="661" t="s">
        <v>577</v>
      </c>
      <c r="K8" s="661" t="s">
        <v>578</v>
      </c>
    </row>
    <row r="9" spans="1:11" ht="12.75">
      <c r="A9" s="662"/>
      <c r="B9" s="663"/>
      <c r="C9" s="663"/>
      <c r="D9" s="663"/>
      <c r="E9" s="662"/>
      <c r="F9" s="662"/>
      <c r="G9" s="664"/>
      <c r="H9" s="664">
        <f>(G9*I9)+G9</f>
        <v>0</v>
      </c>
      <c r="I9" s="665"/>
      <c r="J9" s="664">
        <f>F9*G9</f>
        <v>0</v>
      </c>
      <c r="K9" s="664">
        <f>(J9*I9)+J9</f>
        <v>0</v>
      </c>
    </row>
    <row r="10" spans="1:11" ht="12.75">
      <c r="A10" s="2"/>
      <c r="B10" s="2"/>
      <c r="C10" s="2"/>
      <c r="D10" s="2"/>
      <c r="E10" s="2"/>
      <c r="F10" s="662"/>
      <c r="G10" s="664"/>
      <c r="H10" s="664">
        <f>(G10*I10)+G10</f>
        <v>0</v>
      </c>
      <c r="I10" s="665"/>
      <c r="J10" s="664">
        <f>F10*G10</f>
        <v>0</v>
      </c>
      <c r="K10" s="664">
        <f>(J10*I10)+J10</f>
        <v>0</v>
      </c>
    </row>
    <row r="11" spans="1:11" ht="12.75">
      <c r="A11" s="2"/>
      <c r="B11" s="2"/>
      <c r="C11" s="2"/>
      <c r="D11" s="2"/>
      <c r="E11" s="2"/>
      <c r="F11" s="662"/>
      <c r="G11" s="664"/>
      <c r="H11" s="664">
        <f>(G11*I11)+G11</f>
        <v>0</v>
      </c>
      <c r="I11" s="665"/>
      <c r="J11" s="664">
        <f>F11*G11</f>
        <v>0</v>
      </c>
      <c r="K11" s="664">
        <f>(J11*I11)+J11</f>
        <v>0</v>
      </c>
    </row>
    <row r="12" spans="1:11" ht="12.75">
      <c r="A12" s="2"/>
      <c r="B12" s="2"/>
      <c r="C12" s="2"/>
      <c r="D12" s="2"/>
      <c r="E12" s="2"/>
      <c r="F12" s="662"/>
      <c r="G12" s="664"/>
      <c r="H12" s="664">
        <f>(G12*I12)+G12</f>
        <v>0</v>
      </c>
      <c r="I12" s="665"/>
      <c r="J12" s="664">
        <f>F12*G12</f>
        <v>0</v>
      </c>
      <c r="K12" s="664">
        <f>(J12*I12)+J12</f>
        <v>0</v>
      </c>
    </row>
    <row r="13" spans="1:11" ht="13.5" customHeight="1">
      <c r="A13" s="2"/>
      <c r="B13" s="2"/>
      <c r="C13" s="2"/>
      <c r="D13" s="2"/>
      <c r="E13" s="2"/>
      <c r="F13" s="662"/>
      <c r="G13" s="664"/>
      <c r="H13" s="664">
        <f>(G13*I13)+G13</f>
        <v>0</v>
      </c>
      <c r="I13" s="665"/>
      <c r="J13" s="664">
        <f>F13*G13</f>
        <v>0</v>
      </c>
      <c r="K13" s="664">
        <f>(J13*I13)+J13</f>
        <v>0</v>
      </c>
    </row>
    <row r="14" spans="1:11" ht="15.75" customHeight="1">
      <c r="A14" s="2"/>
      <c r="B14" s="2"/>
      <c r="C14" s="2"/>
      <c r="D14" s="2"/>
      <c r="E14" s="2"/>
      <c r="F14" s="2"/>
      <c r="G14" s="2"/>
      <c r="H14" s="2"/>
      <c r="I14" s="2"/>
      <c r="J14" s="257">
        <f>SUM(J9:J13)</f>
        <v>0</v>
      </c>
      <c r="K14" s="257">
        <f>SUM(K9:K13)</f>
        <v>0</v>
      </c>
    </row>
    <row r="16" spans="2:11" ht="12.75">
      <c r="B16" s="259"/>
      <c r="C16" s="259"/>
      <c r="D16" s="259"/>
      <c r="E16" s="259"/>
      <c r="F16" s="3"/>
      <c r="G16" s="3"/>
      <c r="H16" s="3"/>
      <c r="I16" s="3"/>
      <c r="J16" s="3"/>
      <c r="K16" s="3"/>
    </row>
    <row r="17" spans="1:12" ht="12.75">
      <c r="A17" s="783" t="s">
        <v>606</v>
      </c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</row>
    <row r="18" ht="12.75">
      <c r="A18" t="s">
        <v>594</v>
      </c>
    </row>
    <row r="19" spans="1:11" ht="12.75">
      <c r="A19" s="3" t="s">
        <v>595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783" t="s">
        <v>596</v>
      </c>
      <c r="B20" s="784"/>
      <c r="C20" s="784"/>
      <c r="D20" s="784"/>
      <c r="E20" s="784"/>
      <c r="F20" s="784"/>
      <c r="G20" s="784"/>
      <c r="H20" s="784"/>
      <c r="I20" s="784"/>
      <c r="J20" s="784"/>
      <c r="K20" s="784"/>
    </row>
    <row r="21" spans="1:11" ht="12.75">
      <c r="A21" s="3" t="s">
        <v>597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9:10" ht="12.75">
      <c r="I24" s="669" t="s">
        <v>590</v>
      </c>
      <c r="J24" s="669"/>
    </row>
    <row r="25" ht="12.75">
      <c r="I25" t="s">
        <v>591</v>
      </c>
    </row>
    <row r="26" ht="12.75">
      <c r="D26" t="s">
        <v>117</v>
      </c>
    </row>
  </sheetData>
  <mergeCells count="2">
    <mergeCell ref="A17:L17"/>
    <mergeCell ref="A20:K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52">
      <selection activeCell="F76" sqref="F76"/>
    </sheetView>
  </sheetViews>
  <sheetFormatPr defaultColWidth="9.00390625" defaultRowHeight="12.75"/>
  <cols>
    <col min="1" max="1" width="9.625" style="0" customWidth="1"/>
    <col min="2" max="2" width="27.375" style="0" customWidth="1"/>
    <col min="3" max="3" width="12.625" style="0" customWidth="1"/>
    <col min="4" max="4" width="10.375" style="0" customWidth="1"/>
    <col min="5" max="5" width="8.25390625" style="0" customWidth="1"/>
    <col min="6" max="6" width="7.375" style="0" customWidth="1"/>
    <col min="9" max="9" width="4.75390625" style="0" customWidth="1"/>
    <col min="10" max="10" width="10.375" style="0" customWidth="1"/>
    <col min="11" max="11" width="10.625" style="0" customWidth="1"/>
    <col min="12" max="12" width="12.875" style="0" customWidth="1"/>
  </cols>
  <sheetData>
    <row r="1" spans="1:11" ht="12.75">
      <c r="A1" t="s">
        <v>537</v>
      </c>
      <c r="K1" s="5" t="s">
        <v>505</v>
      </c>
    </row>
    <row r="3" spans="1:12" ht="18">
      <c r="A3" s="700" t="s">
        <v>297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</row>
    <row r="4" spans="1:12" ht="12.75">
      <c r="A4" s="12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3.75">
      <c r="A5" s="53" t="s">
        <v>0</v>
      </c>
      <c r="B5" s="53" t="s">
        <v>37</v>
      </c>
      <c r="C5" s="124" t="s">
        <v>534</v>
      </c>
      <c r="D5" s="124" t="s">
        <v>154</v>
      </c>
      <c r="E5" s="124" t="s">
        <v>155</v>
      </c>
      <c r="F5" s="124" t="s">
        <v>39</v>
      </c>
      <c r="G5" s="124" t="s">
        <v>364</v>
      </c>
      <c r="H5" s="124" t="s">
        <v>40</v>
      </c>
      <c r="I5" s="124" t="s">
        <v>4</v>
      </c>
      <c r="J5" s="124" t="s">
        <v>41</v>
      </c>
      <c r="K5" s="124" t="s">
        <v>365</v>
      </c>
      <c r="L5" s="124" t="s">
        <v>366</v>
      </c>
    </row>
    <row r="6" spans="1:12" ht="12.75">
      <c r="A6" s="125">
        <v>1</v>
      </c>
      <c r="B6" s="191" t="s">
        <v>156</v>
      </c>
      <c r="C6" s="126">
        <v>34000</v>
      </c>
      <c r="D6" s="53"/>
      <c r="E6" s="127"/>
      <c r="F6" s="128"/>
      <c r="G6" s="129"/>
      <c r="H6" s="61"/>
      <c r="I6" s="427"/>
      <c r="J6" s="61">
        <f>H6*I6+H6</f>
        <v>0</v>
      </c>
      <c r="K6" s="61">
        <f>G6*H6</f>
        <v>0</v>
      </c>
      <c r="L6" s="61">
        <f>K6*I6+K6</f>
        <v>0</v>
      </c>
    </row>
    <row r="7" spans="1:12" ht="12.75">
      <c r="A7" s="125">
        <v>2</v>
      </c>
      <c r="B7" s="191" t="s">
        <v>157</v>
      </c>
      <c r="C7" s="126">
        <v>4200</v>
      </c>
      <c r="D7" s="60"/>
      <c r="E7" s="60"/>
      <c r="F7" s="128"/>
      <c r="G7" s="129"/>
      <c r="H7" s="61"/>
      <c r="I7" s="427"/>
      <c r="J7" s="61">
        <f aca="true" t="shared" si="0" ref="J7:J44">H7*I7+H7</f>
        <v>0</v>
      </c>
      <c r="K7" s="61">
        <f aca="true" t="shared" si="1" ref="K7:K44">G7*H7</f>
        <v>0</v>
      </c>
      <c r="L7" s="61">
        <f aca="true" t="shared" si="2" ref="L7:L44">K7*I7+K7</f>
        <v>0</v>
      </c>
    </row>
    <row r="8" spans="1:12" ht="12.75">
      <c r="A8" s="125">
        <v>3</v>
      </c>
      <c r="B8" s="191" t="s">
        <v>158</v>
      </c>
      <c r="C8" s="126">
        <v>6600</v>
      </c>
      <c r="D8" s="60"/>
      <c r="E8" s="75"/>
      <c r="F8" s="128"/>
      <c r="G8" s="129"/>
      <c r="H8" s="61"/>
      <c r="I8" s="427"/>
      <c r="J8" s="61">
        <f t="shared" si="0"/>
        <v>0</v>
      </c>
      <c r="K8" s="61">
        <f t="shared" si="1"/>
        <v>0</v>
      </c>
      <c r="L8" s="61">
        <f t="shared" si="2"/>
        <v>0</v>
      </c>
    </row>
    <row r="9" spans="1:12" ht="12.75">
      <c r="A9" s="125">
        <v>4</v>
      </c>
      <c r="B9" s="191" t="s">
        <v>159</v>
      </c>
      <c r="C9" s="126">
        <v>36000</v>
      </c>
      <c r="D9" s="60"/>
      <c r="E9" s="75"/>
      <c r="F9" s="128"/>
      <c r="G9" s="129"/>
      <c r="H9" s="61"/>
      <c r="I9" s="427"/>
      <c r="J9" s="61">
        <f t="shared" si="0"/>
        <v>0</v>
      </c>
      <c r="K9" s="61">
        <f t="shared" si="1"/>
        <v>0</v>
      </c>
      <c r="L9" s="61">
        <f t="shared" si="2"/>
        <v>0</v>
      </c>
    </row>
    <row r="10" spans="1:12" ht="12.75">
      <c r="A10" s="125">
        <v>5</v>
      </c>
      <c r="B10" s="192" t="s">
        <v>160</v>
      </c>
      <c r="C10" s="126">
        <v>8400</v>
      </c>
      <c r="D10" s="60"/>
      <c r="E10" s="60"/>
      <c r="F10" s="128"/>
      <c r="G10" s="129"/>
      <c r="H10" s="61"/>
      <c r="I10" s="427"/>
      <c r="J10" s="61">
        <f t="shared" si="0"/>
        <v>0</v>
      </c>
      <c r="K10" s="61">
        <f t="shared" si="1"/>
        <v>0</v>
      </c>
      <c r="L10" s="61">
        <f t="shared" si="2"/>
        <v>0</v>
      </c>
    </row>
    <row r="11" spans="1:12" ht="12.75">
      <c r="A11" s="125">
        <v>6</v>
      </c>
      <c r="B11" s="192" t="s">
        <v>161</v>
      </c>
      <c r="C11" s="126">
        <v>700</v>
      </c>
      <c r="D11" s="60"/>
      <c r="E11" s="60"/>
      <c r="F11" s="128"/>
      <c r="G11" s="129"/>
      <c r="H11" s="61"/>
      <c r="I11" s="427"/>
      <c r="J11" s="61">
        <f t="shared" si="0"/>
        <v>0</v>
      </c>
      <c r="K11" s="61">
        <f t="shared" si="1"/>
        <v>0</v>
      </c>
      <c r="L11" s="61">
        <f t="shared" si="2"/>
        <v>0</v>
      </c>
    </row>
    <row r="12" spans="1:12" ht="12.75">
      <c r="A12" s="125">
        <v>7</v>
      </c>
      <c r="B12" s="191" t="s">
        <v>162</v>
      </c>
      <c r="C12" s="126">
        <v>16000</v>
      </c>
      <c r="D12" s="60"/>
      <c r="E12" s="60"/>
      <c r="F12" s="128"/>
      <c r="G12" s="129"/>
      <c r="H12" s="61"/>
      <c r="I12" s="427"/>
      <c r="J12" s="61">
        <f t="shared" si="0"/>
        <v>0</v>
      </c>
      <c r="K12" s="61">
        <f t="shared" si="1"/>
        <v>0</v>
      </c>
      <c r="L12" s="61">
        <f t="shared" si="2"/>
        <v>0</v>
      </c>
    </row>
    <row r="13" spans="1:12" ht="12.75">
      <c r="A13" s="125">
        <v>8</v>
      </c>
      <c r="B13" s="191" t="s">
        <v>163</v>
      </c>
      <c r="C13" s="126">
        <v>2000</v>
      </c>
      <c r="D13" s="60"/>
      <c r="E13" s="60"/>
      <c r="F13" s="128"/>
      <c r="G13" s="129"/>
      <c r="H13" s="61"/>
      <c r="I13" s="427"/>
      <c r="J13" s="61">
        <f t="shared" si="0"/>
        <v>0</v>
      </c>
      <c r="K13" s="61">
        <f t="shared" si="1"/>
        <v>0</v>
      </c>
      <c r="L13" s="61">
        <f t="shared" si="2"/>
        <v>0</v>
      </c>
    </row>
    <row r="14" spans="1:12" ht="12.75">
      <c r="A14" s="125">
        <v>9</v>
      </c>
      <c r="B14" s="191" t="s">
        <v>164</v>
      </c>
      <c r="C14" s="126">
        <v>27200</v>
      </c>
      <c r="D14" s="60"/>
      <c r="E14" s="60"/>
      <c r="F14" s="128"/>
      <c r="G14" s="129"/>
      <c r="H14" s="61"/>
      <c r="I14" s="427"/>
      <c r="J14" s="61">
        <f t="shared" si="0"/>
        <v>0</v>
      </c>
      <c r="K14" s="61">
        <f t="shared" si="1"/>
        <v>0</v>
      </c>
      <c r="L14" s="61">
        <f t="shared" si="2"/>
        <v>0</v>
      </c>
    </row>
    <row r="15" spans="1:12" ht="12.75">
      <c r="A15" s="125">
        <v>10</v>
      </c>
      <c r="B15" s="191" t="s">
        <v>165</v>
      </c>
      <c r="C15" s="126">
        <v>20000</v>
      </c>
      <c r="D15" s="60"/>
      <c r="E15" s="60"/>
      <c r="F15" s="128"/>
      <c r="G15" s="129"/>
      <c r="H15" s="61"/>
      <c r="I15" s="427"/>
      <c r="J15" s="61">
        <f t="shared" si="0"/>
        <v>0</v>
      </c>
      <c r="K15" s="61">
        <f t="shared" si="1"/>
        <v>0</v>
      </c>
      <c r="L15" s="61">
        <f t="shared" si="2"/>
        <v>0</v>
      </c>
    </row>
    <row r="16" spans="1:12" ht="12.75">
      <c r="A16" s="125">
        <v>11</v>
      </c>
      <c r="B16" s="191" t="s">
        <v>166</v>
      </c>
      <c r="C16" s="126">
        <v>24000</v>
      </c>
      <c r="D16" s="60"/>
      <c r="E16" s="60"/>
      <c r="F16" s="128"/>
      <c r="G16" s="129"/>
      <c r="H16" s="61"/>
      <c r="I16" s="427"/>
      <c r="J16" s="61">
        <f t="shared" si="0"/>
        <v>0</v>
      </c>
      <c r="K16" s="61">
        <f t="shared" si="1"/>
        <v>0</v>
      </c>
      <c r="L16" s="61">
        <f t="shared" si="2"/>
        <v>0</v>
      </c>
    </row>
    <row r="17" spans="1:12" ht="12.75">
      <c r="A17" s="125">
        <v>12</v>
      </c>
      <c r="B17" s="192" t="s">
        <v>167</v>
      </c>
      <c r="C17" s="126">
        <v>30000</v>
      </c>
      <c r="D17" s="60"/>
      <c r="E17" s="60"/>
      <c r="F17" s="128"/>
      <c r="G17" s="129"/>
      <c r="H17" s="61"/>
      <c r="I17" s="427"/>
      <c r="J17" s="61">
        <f t="shared" si="0"/>
        <v>0</v>
      </c>
      <c r="K17" s="61">
        <f t="shared" si="1"/>
        <v>0</v>
      </c>
      <c r="L17" s="61">
        <f t="shared" si="2"/>
        <v>0</v>
      </c>
    </row>
    <row r="18" spans="1:12" ht="12.75">
      <c r="A18" s="125">
        <v>13</v>
      </c>
      <c r="B18" s="192" t="s">
        <v>263</v>
      </c>
      <c r="C18" s="126">
        <v>19200</v>
      </c>
      <c r="D18" s="60"/>
      <c r="E18" s="75"/>
      <c r="F18" s="128"/>
      <c r="G18" s="129"/>
      <c r="H18" s="61"/>
      <c r="I18" s="427"/>
      <c r="J18" s="61">
        <f t="shared" si="0"/>
        <v>0</v>
      </c>
      <c r="K18" s="61">
        <f t="shared" si="1"/>
        <v>0</v>
      </c>
      <c r="L18" s="61">
        <f t="shared" si="2"/>
        <v>0</v>
      </c>
    </row>
    <row r="19" spans="1:12" ht="12.75">
      <c r="A19" s="125">
        <v>14</v>
      </c>
      <c r="B19" s="192" t="s">
        <v>168</v>
      </c>
      <c r="C19" s="126">
        <v>3600</v>
      </c>
      <c r="D19" s="60"/>
      <c r="E19" s="60"/>
      <c r="F19" s="128"/>
      <c r="G19" s="129"/>
      <c r="H19" s="61"/>
      <c r="I19" s="427"/>
      <c r="J19" s="61">
        <f t="shared" si="0"/>
        <v>0</v>
      </c>
      <c r="K19" s="61">
        <f t="shared" si="1"/>
        <v>0</v>
      </c>
      <c r="L19" s="61">
        <f t="shared" si="2"/>
        <v>0</v>
      </c>
    </row>
    <row r="20" spans="1:12" ht="12.75">
      <c r="A20" s="125">
        <v>15</v>
      </c>
      <c r="B20" s="191" t="s">
        <v>169</v>
      </c>
      <c r="C20" s="126">
        <v>6000</v>
      </c>
      <c r="D20" s="60"/>
      <c r="E20" s="60"/>
      <c r="F20" s="128"/>
      <c r="G20" s="129"/>
      <c r="H20" s="61"/>
      <c r="I20" s="427"/>
      <c r="J20" s="61">
        <f t="shared" si="0"/>
        <v>0</v>
      </c>
      <c r="K20" s="61">
        <f t="shared" si="1"/>
        <v>0</v>
      </c>
      <c r="L20" s="61">
        <f t="shared" si="2"/>
        <v>0</v>
      </c>
    </row>
    <row r="21" spans="1:12" ht="15.75" customHeight="1">
      <c r="A21" s="125">
        <v>16</v>
      </c>
      <c r="B21" s="191" t="s">
        <v>170</v>
      </c>
      <c r="C21" s="126">
        <v>800</v>
      </c>
      <c r="D21" s="60"/>
      <c r="E21" s="60"/>
      <c r="F21" s="128"/>
      <c r="G21" s="129"/>
      <c r="H21" s="61"/>
      <c r="I21" s="427"/>
      <c r="J21" s="61">
        <f t="shared" si="0"/>
        <v>0</v>
      </c>
      <c r="K21" s="61">
        <f t="shared" si="1"/>
        <v>0</v>
      </c>
      <c r="L21" s="61">
        <f t="shared" si="2"/>
        <v>0</v>
      </c>
    </row>
    <row r="22" spans="1:12" ht="12.75">
      <c r="A22" s="125">
        <v>17</v>
      </c>
      <c r="B22" s="191" t="s">
        <v>171</v>
      </c>
      <c r="C22" s="126">
        <v>1500</v>
      </c>
      <c r="D22" s="60"/>
      <c r="E22" s="60"/>
      <c r="F22" s="128"/>
      <c r="G22" s="129"/>
      <c r="H22" s="61"/>
      <c r="I22" s="427"/>
      <c r="J22" s="61">
        <f t="shared" si="0"/>
        <v>0</v>
      </c>
      <c r="K22" s="61">
        <f t="shared" si="1"/>
        <v>0</v>
      </c>
      <c r="L22" s="61">
        <f t="shared" si="2"/>
        <v>0</v>
      </c>
    </row>
    <row r="23" spans="1:12" ht="12.75">
      <c r="A23" s="125">
        <v>18</v>
      </c>
      <c r="B23" s="191" t="s">
        <v>172</v>
      </c>
      <c r="C23" s="126">
        <v>6400</v>
      </c>
      <c r="D23" s="60"/>
      <c r="E23" s="60"/>
      <c r="F23" s="128"/>
      <c r="G23" s="129"/>
      <c r="H23" s="61"/>
      <c r="I23" s="427"/>
      <c r="J23" s="61">
        <f t="shared" si="0"/>
        <v>0</v>
      </c>
      <c r="K23" s="61">
        <f t="shared" si="1"/>
        <v>0</v>
      </c>
      <c r="L23" s="61">
        <f t="shared" si="2"/>
        <v>0</v>
      </c>
    </row>
    <row r="24" spans="1:12" ht="12.75">
      <c r="A24" s="125">
        <v>19</v>
      </c>
      <c r="B24" s="191" t="s">
        <v>173</v>
      </c>
      <c r="C24" s="126">
        <v>50000</v>
      </c>
      <c r="D24" s="60"/>
      <c r="E24" s="60"/>
      <c r="F24" s="128"/>
      <c r="G24" s="129"/>
      <c r="H24" s="61"/>
      <c r="I24" s="427"/>
      <c r="J24" s="61">
        <f t="shared" si="0"/>
        <v>0</v>
      </c>
      <c r="K24" s="61">
        <f t="shared" si="1"/>
        <v>0</v>
      </c>
      <c r="L24" s="61">
        <f t="shared" si="2"/>
        <v>0</v>
      </c>
    </row>
    <row r="25" spans="1:12" ht="12.75">
      <c r="A25" s="125">
        <v>20</v>
      </c>
      <c r="B25" s="191" t="s">
        <v>174</v>
      </c>
      <c r="C25" s="126">
        <v>56000</v>
      </c>
      <c r="D25" s="60"/>
      <c r="E25" s="60"/>
      <c r="F25" s="128"/>
      <c r="G25" s="129"/>
      <c r="H25" s="61"/>
      <c r="I25" s="427"/>
      <c r="J25" s="61">
        <f t="shared" si="0"/>
        <v>0</v>
      </c>
      <c r="K25" s="61">
        <f t="shared" si="1"/>
        <v>0</v>
      </c>
      <c r="L25" s="61">
        <f t="shared" si="2"/>
        <v>0</v>
      </c>
    </row>
    <row r="26" spans="1:12" ht="12.75">
      <c r="A26" s="125">
        <v>21</v>
      </c>
      <c r="B26" s="191" t="s">
        <v>175</v>
      </c>
      <c r="C26" s="126">
        <v>4000</v>
      </c>
      <c r="D26" s="60"/>
      <c r="E26" s="60"/>
      <c r="F26" s="128"/>
      <c r="G26" s="129"/>
      <c r="H26" s="61"/>
      <c r="I26" s="427"/>
      <c r="J26" s="61">
        <f t="shared" si="0"/>
        <v>0</v>
      </c>
      <c r="K26" s="61">
        <f t="shared" si="1"/>
        <v>0</v>
      </c>
      <c r="L26" s="61">
        <f t="shared" si="2"/>
        <v>0</v>
      </c>
    </row>
    <row r="27" spans="1:12" ht="12.75">
      <c r="A27" s="125">
        <v>22</v>
      </c>
      <c r="B27" s="191" t="s">
        <v>176</v>
      </c>
      <c r="C27" s="126">
        <v>2100</v>
      </c>
      <c r="D27" s="136"/>
      <c r="E27" s="136"/>
      <c r="F27" s="128"/>
      <c r="G27" s="129"/>
      <c r="H27" s="61"/>
      <c r="I27" s="427"/>
      <c r="J27" s="61">
        <f t="shared" si="0"/>
        <v>0</v>
      </c>
      <c r="K27" s="61">
        <f t="shared" si="1"/>
        <v>0</v>
      </c>
      <c r="L27" s="61">
        <f t="shared" si="2"/>
        <v>0</v>
      </c>
    </row>
    <row r="28" spans="1:12" ht="12.75">
      <c r="A28" s="125">
        <v>23</v>
      </c>
      <c r="B28" s="191" t="s">
        <v>177</v>
      </c>
      <c r="C28" s="126">
        <v>40000</v>
      </c>
      <c r="D28" s="136"/>
      <c r="E28" s="136"/>
      <c r="F28" s="128"/>
      <c r="G28" s="129"/>
      <c r="H28" s="61"/>
      <c r="I28" s="427"/>
      <c r="J28" s="61">
        <f t="shared" si="0"/>
        <v>0</v>
      </c>
      <c r="K28" s="61">
        <f t="shared" si="1"/>
        <v>0</v>
      </c>
      <c r="L28" s="61">
        <f t="shared" si="2"/>
        <v>0</v>
      </c>
    </row>
    <row r="29" spans="1:12" ht="12.75">
      <c r="A29" s="125">
        <v>24</v>
      </c>
      <c r="B29" s="191" t="s">
        <v>178</v>
      </c>
      <c r="C29" s="130">
        <v>60000</v>
      </c>
      <c r="D29" s="136"/>
      <c r="E29" s="136"/>
      <c r="F29" s="128"/>
      <c r="G29" s="129"/>
      <c r="H29" s="61"/>
      <c r="I29" s="427"/>
      <c r="J29" s="61">
        <f t="shared" si="0"/>
        <v>0</v>
      </c>
      <c r="K29" s="61">
        <f t="shared" si="1"/>
        <v>0</v>
      </c>
      <c r="L29" s="61">
        <f t="shared" si="2"/>
        <v>0</v>
      </c>
    </row>
    <row r="30" spans="1:12" ht="12.75">
      <c r="A30" s="125">
        <v>25</v>
      </c>
      <c r="B30" s="191" t="s">
        <v>179</v>
      </c>
      <c r="C30" s="130">
        <v>60000</v>
      </c>
      <c r="D30" s="136"/>
      <c r="E30" s="136"/>
      <c r="F30" s="128"/>
      <c r="G30" s="129"/>
      <c r="H30" s="61"/>
      <c r="I30" s="427"/>
      <c r="J30" s="61">
        <f t="shared" si="0"/>
        <v>0</v>
      </c>
      <c r="K30" s="61">
        <f t="shared" si="1"/>
        <v>0</v>
      </c>
      <c r="L30" s="61">
        <f t="shared" si="2"/>
        <v>0</v>
      </c>
    </row>
    <row r="31" spans="1:12" ht="12.75">
      <c r="A31" s="125">
        <v>26</v>
      </c>
      <c r="B31" s="191" t="s">
        <v>180</v>
      </c>
      <c r="C31" s="126">
        <v>26000</v>
      </c>
      <c r="D31" s="136"/>
      <c r="E31" s="136"/>
      <c r="F31" s="128"/>
      <c r="G31" s="129"/>
      <c r="H31" s="61"/>
      <c r="I31" s="427"/>
      <c r="J31" s="61">
        <f t="shared" si="0"/>
        <v>0</v>
      </c>
      <c r="K31" s="61">
        <f t="shared" si="1"/>
        <v>0</v>
      </c>
      <c r="L31" s="61">
        <f t="shared" si="2"/>
        <v>0</v>
      </c>
    </row>
    <row r="32" spans="1:12" ht="12.75">
      <c r="A32" s="125">
        <v>27</v>
      </c>
      <c r="B32" s="191" t="s">
        <v>181</v>
      </c>
      <c r="C32" s="126">
        <v>4800</v>
      </c>
      <c r="D32" s="136"/>
      <c r="E32" s="136"/>
      <c r="F32" s="128"/>
      <c r="G32" s="129"/>
      <c r="H32" s="61"/>
      <c r="I32" s="427"/>
      <c r="J32" s="61">
        <f t="shared" si="0"/>
        <v>0</v>
      </c>
      <c r="K32" s="61">
        <f t="shared" si="1"/>
        <v>0</v>
      </c>
      <c r="L32" s="61">
        <f t="shared" si="2"/>
        <v>0</v>
      </c>
    </row>
    <row r="33" spans="1:12" ht="12.75">
      <c r="A33" s="125">
        <v>28</v>
      </c>
      <c r="B33" s="191" t="s">
        <v>182</v>
      </c>
      <c r="C33" s="126">
        <v>4400</v>
      </c>
      <c r="D33" s="136"/>
      <c r="E33" s="136"/>
      <c r="F33" s="128"/>
      <c r="G33" s="129"/>
      <c r="H33" s="61"/>
      <c r="I33" s="427"/>
      <c r="J33" s="61">
        <f t="shared" si="0"/>
        <v>0</v>
      </c>
      <c r="K33" s="61">
        <f t="shared" si="1"/>
        <v>0</v>
      </c>
      <c r="L33" s="61">
        <f t="shared" si="2"/>
        <v>0</v>
      </c>
    </row>
    <row r="34" spans="1:12" ht="12.75">
      <c r="A34" s="137">
        <v>29</v>
      </c>
      <c r="B34" s="193" t="s">
        <v>183</v>
      </c>
      <c r="C34" s="126">
        <v>3000</v>
      </c>
      <c r="D34" s="136"/>
      <c r="E34" s="136"/>
      <c r="F34" s="128"/>
      <c r="G34" s="129"/>
      <c r="H34" s="61"/>
      <c r="I34" s="427"/>
      <c r="J34" s="61">
        <f t="shared" si="0"/>
        <v>0</v>
      </c>
      <c r="K34" s="61">
        <f t="shared" si="1"/>
        <v>0</v>
      </c>
      <c r="L34" s="61">
        <f t="shared" si="2"/>
        <v>0</v>
      </c>
    </row>
    <row r="35" spans="1:12" ht="12.75">
      <c r="A35" s="137">
        <v>30</v>
      </c>
      <c r="B35" s="193" t="s">
        <v>265</v>
      </c>
      <c r="C35" s="126">
        <v>100</v>
      </c>
      <c r="D35" s="136"/>
      <c r="E35" s="136"/>
      <c r="F35" s="128"/>
      <c r="G35" s="129"/>
      <c r="H35" s="61"/>
      <c r="I35" s="427"/>
      <c r="J35" s="61">
        <f t="shared" si="0"/>
        <v>0</v>
      </c>
      <c r="K35" s="61">
        <f t="shared" si="1"/>
        <v>0</v>
      </c>
      <c r="L35" s="61">
        <f t="shared" si="2"/>
        <v>0</v>
      </c>
    </row>
    <row r="36" spans="1:12" ht="12.75">
      <c r="A36" s="137">
        <v>31</v>
      </c>
      <c r="B36" s="193" t="s">
        <v>184</v>
      </c>
      <c r="C36" s="126">
        <v>1200</v>
      </c>
      <c r="D36" s="136"/>
      <c r="E36" s="136"/>
      <c r="F36" s="128"/>
      <c r="G36" s="129"/>
      <c r="H36" s="61"/>
      <c r="I36" s="427"/>
      <c r="J36" s="61">
        <f t="shared" si="0"/>
        <v>0</v>
      </c>
      <c r="K36" s="61">
        <f t="shared" si="1"/>
        <v>0</v>
      </c>
      <c r="L36" s="61">
        <f t="shared" si="2"/>
        <v>0</v>
      </c>
    </row>
    <row r="37" spans="1:12" ht="12.75">
      <c r="A37" s="137">
        <v>32</v>
      </c>
      <c r="B37" s="193" t="s">
        <v>185</v>
      </c>
      <c r="C37" s="126">
        <v>1600</v>
      </c>
      <c r="D37" s="136"/>
      <c r="E37" s="136"/>
      <c r="F37" s="128"/>
      <c r="G37" s="129"/>
      <c r="H37" s="61"/>
      <c r="I37" s="427"/>
      <c r="J37" s="61">
        <f t="shared" si="0"/>
        <v>0</v>
      </c>
      <c r="K37" s="61">
        <f t="shared" si="1"/>
        <v>0</v>
      </c>
      <c r="L37" s="61">
        <f t="shared" si="2"/>
        <v>0</v>
      </c>
    </row>
    <row r="38" spans="1:12" ht="12.75">
      <c r="A38" s="137">
        <v>33</v>
      </c>
      <c r="B38" s="193" t="s">
        <v>186</v>
      </c>
      <c r="C38" s="126">
        <v>600</v>
      </c>
      <c r="D38" s="136"/>
      <c r="E38" s="136"/>
      <c r="F38" s="128"/>
      <c r="G38" s="129"/>
      <c r="H38" s="61"/>
      <c r="I38" s="427"/>
      <c r="J38" s="61">
        <f t="shared" si="0"/>
        <v>0</v>
      </c>
      <c r="K38" s="61">
        <f t="shared" si="1"/>
        <v>0</v>
      </c>
      <c r="L38" s="61">
        <f t="shared" si="2"/>
        <v>0</v>
      </c>
    </row>
    <row r="39" spans="1:12" ht="12.75">
      <c r="A39" s="137">
        <v>34</v>
      </c>
      <c r="B39" s="193" t="s">
        <v>5</v>
      </c>
      <c r="C39" s="126">
        <v>4000</v>
      </c>
      <c r="D39" s="136"/>
      <c r="E39" s="136"/>
      <c r="F39" s="128"/>
      <c r="G39" s="129"/>
      <c r="H39" s="61"/>
      <c r="I39" s="427"/>
      <c r="J39" s="61">
        <f t="shared" si="0"/>
        <v>0</v>
      </c>
      <c r="K39" s="61">
        <f t="shared" si="1"/>
        <v>0</v>
      </c>
      <c r="L39" s="61">
        <f t="shared" si="2"/>
        <v>0</v>
      </c>
    </row>
    <row r="40" spans="1:12" ht="12.75">
      <c r="A40" s="60">
        <v>35</v>
      </c>
      <c r="B40" s="191" t="s">
        <v>187</v>
      </c>
      <c r="C40" s="126">
        <v>4000</v>
      </c>
      <c r="D40" s="136"/>
      <c r="E40" s="136"/>
      <c r="F40" s="128"/>
      <c r="G40" s="129"/>
      <c r="H40" s="61"/>
      <c r="I40" s="427"/>
      <c r="J40" s="61">
        <f t="shared" si="0"/>
        <v>0</v>
      </c>
      <c r="K40" s="61">
        <f t="shared" si="1"/>
        <v>0</v>
      </c>
      <c r="L40" s="61">
        <f t="shared" si="2"/>
        <v>0</v>
      </c>
    </row>
    <row r="41" spans="1:12" ht="12.75">
      <c r="A41" s="60">
        <v>36</v>
      </c>
      <c r="B41" s="191" t="s">
        <v>188</v>
      </c>
      <c r="C41" s="126">
        <v>600</v>
      </c>
      <c r="D41" s="136"/>
      <c r="E41" s="136"/>
      <c r="F41" s="128"/>
      <c r="G41" s="129"/>
      <c r="H41" s="61"/>
      <c r="I41" s="427"/>
      <c r="J41" s="61">
        <f t="shared" si="0"/>
        <v>0</v>
      </c>
      <c r="K41" s="61">
        <f t="shared" si="1"/>
        <v>0</v>
      </c>
      <c r="L41" s="61">
        <f t="shared" si="2"/>
        <v>0</v>
      </c>
    </row>
    <row r="42" spans="1:12" ht="12.75">
      <c r="A42" s="60">
        <v>37</v>
      </c>
      <c r="B42" s="191" t="s">
        <v>189</v>
      </c>
      <c r="C42" s="126">
        <v>1200</v>
      </c>
      <c r="D42" s="136"/>
      <c r="E42" s="136"/>
      <c r="F42" s="128"/>
      <c r="G42" s="129"/>
      <c r="H42" s="61"/>
      <c r="I42" s="427"/>
      <c r="J42" s="61">
        <f t="shared" si="0"/>
        <v>0</v>
      </c>
      <c r="K42" s="61">
        <f t="shared" si="1"/>
        <v>0</v>
      </c>
      <c r="L42" s="61">
        <f t="shared" si="2"/>
        <v>0</v>
      </c>
    </row>
    <row r="43" spans="1:12" ht="12.75">
      <c r="A43" s="60">
        <v>38</v>
      </c>
      <c r="B43" s="203" t="s">
        <v>245</v>
      </c>
      <c r="C43" s="126">
        <v>2100</v>
      </c>
      <c r="D43" s="136"/>
      <c r="E43" s="136"/>
      <c r="F43" s="128"/>
      <c r="G43" s="129"/>
      <c r="H43" s="61"/>
      <c r="I43" s="427"/>
      <c r="J43" s="61">
        <f t="shared" si="0"/>
        <v>0</v>
      </c>
      <c r="K43" s="61">
        <f t="shared" si="1"/>
        <v>0</v>
      </c>
      <c r="L43" s="61">
        <f t="shared" si="2"/>
        <v>0</v>
      </c>
    </row>
    <row r="44" spans="1:12" ht="12.75">
      <c r="A44" s="60">
        <v>39</v>
      </c>
      <c r="B44" s="203" t="s">
        <v>264</v>
      </c>
      <c r="C44" s="126">
        <v>200</v>
      </c>
      <c r="D44" s="136"/>
      <c r="E44" s="136"/>
      <c r="F44" s="128"/>
      <c r="G44" s="129"/>
      <c r="H44" s="61"/>
      <c r="I44" s="427"/>
      <c r="J44" s="61">
        <f t="shared" si="0"/>
        <v>0</v>
      </c>
      <c r="K44" s="61">
        <f t="shared" si="1"/>
        <v>0</v>
      </c>
      <c r="L44" s="61">
        <f t="shared" si="2"/>
        <v>0</v>
      </c>
    </row>
    <row r="45" spans="1:12" ht="12.75">
      <c r="A45" s="136"/>
      <c r="B45" s="194" t="s">
        <v>190</v>
      </c>
      <c r="C45" s="131">
        <f>SUM(C6:C44)</f>
        <v>572500</v>
      </c>
      <c r="D45" s="136"/>
      <c r="E45" s="136"/>
      <c r="F45" s="128"/>
      <c r="G45" s="129"/>
      <c r="H45" s="61"/>
      <c r="I45" s="427"/>
      <c r="J45" s="61"/>
      <c r="K45" s="132">
        <f>SUM(K6:K44)</f>
        <v>0</v>
      </c>
      <c r="L45" s="132">
        <f>SUM(L6:L44)</f>
        <v>0</v>
      </c>
    </row>
    <row r="46" spans="1:12" ht="12.75">
      <c r="A46" s="461" t="s">
        <v>535</v>
      </c>
      <c r="C46" s="462"/>
      <c r="D46" s="463"/>
      <c r="E46" s="463"/>
      <c r="F46" s="463"/>
      <c r="G46" s="463"/>
      <c r="H46" s="463"/>
      <c r="I46" s="463"/>
      <c r="J46" s="463"/>
      <c r="K46" s="463"/>
      <c r="L46" s="464"/>
    </row>
    <row r="47" spans="1:12" ht="12.75">
      <c r="A47" s="460" t="s">
        <v>536</v>
      </c>
      <c r="B47" s="138"/>
      <c r="C47" s="133"/>
      <c r="D47" s="138"/>
      <c r="E47" s="138"/>
      <c r="F47" s="138"/>
      <c r="G47" s="138"/>
      <c r="H47" s="138"/>
      <c r="I47" s="138"/>
      <c r="J47" s="138"/>
      <c r="K47" s="138"/>
      <c r="L47" s="134"/>
    </row>
    <row r="48" spans="1:12" ht="12.75" hidden="1">
      <c r="A48" s="51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56"/>
    </row>
    <row r="49" spans="1:12" ht="12.75">
      <c r="A49" s="51" t="s">
        <v>191</v>
      </c>
      <c r="B49" s="52"/>
      <c r="C49" s="52"/>
      <c r="D49" s="52"/>
      <c r="E49" s="52"/>
      <c r="F49" s="52"/>
      <c r="G49" s="52"/>
      <c r="H49" s="52"/>
      <c r="I49" s="56"/>
      <c r="J49" s="52"/>
      <c r="K49" s="56"/>
      <c r="L49" s="56"/>
    </row>
    <row r="50" spans="1:12" ht="48">
      <c r="A50" s="53" t="s">
        <v>44</v>
      </c>
      <c r="B50" s="53" t="s">
        <v>72</v>
      </c>
      <c r="C50" s="53" t="s">
        <v>73</v>
      </c>
      <c r="D50" s="497" t="s">
        <v>74</v>
      </c>
      <c r="E50" s="53" t="s">
        <v>538</v>
      </c>
      <c r="F50" s="53" t="s">
        <v>192</v>
      </c>
      <c r="G50" s="53" t="s">
        <v>4</v>
      </c>
      <c r="J50" s="53" t="s">
        <v>193</v>
      </c>
      <c r="K50" s="53" t="s">
        <v>42</v>
      </c>
      <c r="L50" s="53" t="s">
        <v>43</v>
      </c>
    </row>
    <row r="51" spans="1:12" ht="12.75">
      <c r="A51" s="53"/>
      <c r="B51" s="475"/>
      <c r="C51" s="53"/>
      <c r="D51" s="53"/>
      <c r="E51" s="129"/>
      <c r="F51" s="61"/>
      <c r="G51" s="427"/>
      <c r="J51" s="135">
        <f>F51*G51+F51</f>
        <v>0</v>
      </c>
      <c r="K51" s="61">
        <f>E51*F51</f>
        <v>0</v>
      </c>
      <c r="L51" s="61">
        <f>K51*G51+K51</f>
        <v>0</v>
      </c>
    </row>
    <row r="52" spans="1:12" ht="12.75">
      <c r="A52" s="73"/>
      <c r="B52" s="55"/>
      <c r="C52" s="55"/>
      <c r="D52" s="55"/>
      <c r="E52" s="129"/>
      <c r="F52" s="61"/>
      <c r="G52" s="427"/>
      <c r="J52" s="135">
        <f aca="true" t="shared" si="3" ref="J52:J69">F52*G52+F52</f>
        <v>0</v>
      </c>
      <c r="K52" s="61">
        <f aca="true" t="shared" si="4" ref="K52:K69">E52*F52</f>
        <v>0</v>
      </c>
      <c r="L52" s="61">
        <f aca="true" t="shared" si="5" ref="L52:L69">K52*G52+K52</f>
        <v>0</v>
      </c>
    </row>
    <row r="53" spans="1:12" ht="12.75">
      <c r="A53" s="73"/>
      <c r="B53" s="55"/>
      <c r="C53" s="55"/>
      <c r="D53" s="55"/>
      <c r="E53" s="129"/>
      <c r="F53" s="61"/>
      <c r="G53" s="427"/>
      <c r="J53" s="135">
        <f t="shared" si="3"/>
        <v>0</v>
      </c>
      <c r="K53" s="61">
        <f t="shared" si="4"/>
        <v>0</v>
      </c>
      <c r="L53" s="61">
        <f t="shared" si="5"/>
        <v>0</v>
      </c>
    </row>
    <row r="54" spans="1:12" ht="12.75">
      <c r="A54" s="73"/>
      <c r="B54" s="55"/>
      <c r="C54" s="55"/>
      <c r="D54" s="55"/>
      <c r="E54" s="129"/>
      <c r="F54" s="61"/>
      <c r="G54" s="427"/>
      <c r="J54" s="135">
        <f t="shared" si="3"/>
        <v>0</v>
      </c>
      <c r="K54" s="61">
        <f t="shared" si="4"/>
        <v>0</v>
      </c>
      <c r="L54" s="61">
        <f t="shared" si="5"/>
        <v>0</v>
      </c>
    </row>
    <row r="55" spans="1:12" ht="12.75">
      <c r="A55" s="73"/>
      <c r="B55" s="55"/>
      <c r="C55" s="55"/>
      <c r="D55" s="55"/>
      <c r="E55" s="129"/>
      <c r="F55" s="61"/>
      <c r="G55" s="427"/>
      <c r="J55" s="135">
        <f t="shared" si="3"/>
        <v>0</v>
      </c>
      <c r="K55" s="61">
        <f t="shared" si="4"/>
        <v>0</v>
      </c>
      <c r="L55" s="61">
        <f t="shared" si="5"/>
        <v>0</v>
      </c>
    </row>
    <row r="56" spans="1:12" ht="12.75">
      <c r="A56" s="73"/>
      <c r="B56" s="74"/>
      <c r="C56" s="55"/>
      <c r="D56" s="55"/>
      <c r="E56" s="128"/>
      <c r="F56" s="476"/>
      <c r="G56" s="498"/>
      <c r="J56" s="135">
        <f t="shared" si="3"/>
        <v>0</v>
      </c>
      <c r="K56" s="61">
        <f t="shared" si="4"/>
        <v>0</v>
      </c>
      <c r="L56" s="61">
        <f t="shared" si="5"/>
        <v>0</v>
      </c>
    </row>
    <row r="57" spans="1:12" ht="12.75">
      <c r="A57" s="73"/>
      <c r="B57" s="55"/>
      <c r="C57" s="55"/>
      <c r="D57" s="55"/>
      <c r="E57" s="128"/>
      <c r="F57" s="476"/>
      <c r="G57" s="498"/>
      <c r="J57" s="135">
        <f t="shared" si="3"/>
        <v>0</v>
      </c>
      <c r="K57" s="61">
        <f t="shared" si="4"/>
        <v>0</v>
      </c>
      <c r="L57" s="61">
        <f t="shared" si="5"/>
        <v>0</v>
      </c>
    </row>
    <row r="58" spans="1:12" ht="12.75">
      <c r="A58" s="60"/>
      <c r="B58" s="59"/>
      <c r="C58" s="55"/>
      <c r="D58" s="55"/>
      <c r="E58" s="129"/>
      <c r="F58" s="476"/>
      <c r="G58" s="427"/>
      <c r="J58" s="135">
        <f t="shared" si="3"/>
        <v>0</v>
      </c>
      <c r="K58" s="61">
        <f t="shared" si="4"/>
        <v>0</v>
      </c>
      <c r="L58" s="61">
        <f t="shared" si="5"/>
        <v>0</v>
      </c>
    </row>
    <row r="59" spans="1:12" ht="12.75">
      <c r="A59" s="60"/>
      <c r="B59" s="55"/>
      <c r="C59" s="55"/>
      <c r="D59" s="55"/>
      <c r="E59" s="128"/>
      <c r="F59" s="476"/>
      <c r="G59" s="498"/>
      <c r="J59" s="135">
        <f t="shared" si="3"/>
        <v>0</v>
      </c>
      <c r="K59" s="61">
        <f t="shared" si="4"/>
        <v>0</v>
      </c>
      <c r="L59" s="61">
        <f t="shared" si="5"/>
        <v>0</v>
      </c>
    </row>
    <row r="60" spans="1:12" ht="12.75">
      <c r="A60" s="73"/>
      <c r="B60" s="55"/>
      <c r="C60" s="55"/>
      <c r="D60" s="55"/>
      <c r="E60" s="128"/>
      <c r="F60" s="476"/>
      <c r="G60" s="498"/>
      <c r="J60" s="135">
        <f t="shared" si="3"/>
        <v>0</v>
      </c>
      <c r="K60" s="61">
        <f t="shared" si="4"/>
        <v>0</v>
      </c>
      <c r="L60" s="61">
        <f t="shared" si="5"/>
        <v>0</v>
      </c>
    </row>
    <row r="61" spans="1:12" ht="12.75">
      <c r="A61" s="73"/>
      <c r="B61" s="55"/>
      <c r="C61" s="55"/>
      <c r="D61" s="55"/>
      <c r="E61" s="128"/>
      <c r="F61" s="476"/>
      <c r="G61" s="498"/>
      <c r="J61" s="135">
        <f t="shared" si="3"/>
        <v>0</v>
      </c>
      <c r="K61" s="61">
        <f t="shared" si="4"/>
        <v>0</v>
      </c>
      <c r="L61" s="61">
        <f t="shared" si="5"/>
        <v>0</v>
      </c>
    </row>
    <row r="62" spans="1:12" ht="12.75">
      <c r="A62" s="73"/>
      <c r="B62" s="55"/>
      <c r="C62" s="55"/>
      <c r="D62" s="55"/>
      <c r="E62" s="128"/>
      <c r="F62" s="476"/>
      <c r="G62" s="498"/>
      <c r="J62" s="135">
        <f t="shared" si="3"/>
        <v>0</v>
      </c>
      <c r="K62" s="61">
        <f t="shared" si="4"/>
        <v>0</v>
      </c>
      <c r="L62" s="61">
        <f t="shared" si="5"/>
        <v>0</v>
      </c>
    </row>
    <row r="63" spans="1:12" ht="12.75">
      <c r="A63" s="73"/>
      <c r="B63" s="55"/>
      <c r="C63" s="55"/>
      <c r="D63" s="55"/>
      <c r="E63" s="128"/>
      <c r="F63" s="476"/>
      <c r="G63" s="498"/>
      <c r="J63" s="135">
        <f t="shared" si="3"/>
        <v>0</v>
      </c>
      <c r="K63" s="61">
        <f t="shared" si="4"/>
        <v>0</v>
      </c>
      <c r="L63" s="61">
        <f t="shared" si="5"/>
        <v>0</v>
      </c>
    </row>
    <row r="64" spans="1:12" ht="12.75">
      <c r="A64" s="73"/>
      <c r="B64" s="55"/>
      <c r="C64" s="55"/>
      <c r="D64" s="55"/>
      <c r="E64" s="128"/>
      <c r="F64" s="476"/>
      <c r="G64" s="498"/>
      <c r="J64" s="135">
        <f t="shared" si="3"/>
        <v>0</v>
      </c>
      <c r="K64" s="61">
        <f t="shared" si="4"/>
        <v>0</v>
      </c>
      <c r="L64" s="61">
        <f t="shared" si="5"/>
        <v>0</v>
      </c>
    </row>
    <row r="65" spans="1:12" ht="12.75">
      <c r="A65" s="76"/>
      <c r="B65" s="55"/>
      <c r="C65" s="55"/>
      <c r="D65" s="55"/>
      <c r="E65" s="128"/>
      <c r="F65" s="476"/>
      <c r="G65" s="498"/>
      <c r="J65" s="135">
        <f t="shared" si="3"/>
        <v>0</v>
      </c>
      <c r="K65" s="61">
        <f t="shared" si="4"/>
        <v>0</v>
      </c>
      <c r="L65" s="61">
        <f t="shared" si="5"/>
        <v>0</v>
      </c>
    </row>
    <row r="66" spans="1:12" ht="12.75">
      <c r="A66" s="73"/>
      <c r="B66" s="55"/>
      <c r="C66" s="55"/>
      <c r="D66" s="55"/>
      <c r="E66" s="128"/>
      <c r="F66" s="476"/>
      <c r="G66" s="498"/>
      <c r="J66" s="135">
        <f t="shared" si="3"/>
        <v>0</v>
      </c>
      <c r="K66" s="61">
        <f t="shared" si="4"/>
        <v>0</v>
      </c>
      <c r="L66" s="61">
        <f t="shared" si="5"/>
        <v>0</v>
      </c>
    </row>
    <row r="67" spans="1:12" ht="12.75">
      <c r="A67" s="73"/>
      <c r="B67" s="55"/>
      <c r="C67" s="55"/>
      <c r="D67" s="55"/>
      <c r="E67" s="128"/>
      <c r="F67" s="476"/>
      <c r="G67" s="498"/>
      <c r="J67" s="135">
        <f t="shared" si="3"/>
        <v>0</v>
      </c>
      <c r="K67" s="61">
        <f t="shared" si="4"/>
        <v>0</v>
      </c>
      <c r="L67" s="61">
        <f t="shared" si="5"/>
        <v>0</v>
      </c>
    </row>
    <row r="68" spans="1:12" ht="12.75">
      <c r="A68" s="73"/>
      <c r="B68" s="55"/>
      <c r="C68" s="55"/>
      <c r="D68" s="55"/>
      <c r="E68" s="128"/>
      <c r="F68" s="476"/>
      <c r="G68" s="498"/>
      <c r="J68" s="135">
        <f t="shared" si="3"/>
        <v>0</v>
      </c>
      <c r="K68" s="61">
        <f t="shared" si="4"/>
        <v>0</v>
      </c>
      <c r="L68" s="61">
        <f t="shared" si="5"/>
        <v>0</v>
      </c>
    </row>
    <row r="69" spans="1:12" ht="12.75">
      <c r="A69" s="77"/>
      <c r="B69" s="63"/>
      <c r="C69" s="63"/>
      <c r="D69" s="63"/>
      <c r="E69" s="141"/>
      <c r="F69" s="477"/>
      <c r="G69" s="499"/>
      <c r="J69" s="135">
        <f t="shared" si="3"/>
        <v>0</v>
      </c>
      <c r="K69" s="61">
        <f t="shared" si="4"/>
        <v>0</v>
      </c>
      <c r="L69" s="61">
        <f t="shared" si="5"/>
        <v>0</v>
      </c>
    </row>
    <row r="70" spans="1:12" ht="12.75">
      <c r="A70" s="136"/>
      <c r="B70" s="478"/>
      <c r="C70" s="478"/>
      <c r="D70" s="478"/>
      <c r="E70" s="478"/>
      <c r="F70" s="478"/>
      <c r="G70" s="500"/>
      <c r="J70" s="479" t="s">
        <v>75</v>
      </c>
      <c r="K70" s="81">
        <f>SUM(K51:K69)</f>
        <v>0</v>
      </c>
      <c r="L70" s="81">
        <f>SUM(L51:L69)</f>
        <v>0</v>
      </c>
    </row>
    <row r="71" spans="1:12" ht="12.75">
      <c r="A71" s="51"/>
      <c r="B71" s="52"/>
      <c r="C71" s="52"/>
      <c r="D71" s="52"/>
      <c r="E71" s="52"/>
      <c r="F71" s="52"/>
      <c r="G71" s="52"/>
      <c r="H71" s="52"/>
      <c r="I71" s="56"/>
      <c r="J71" s="52"/>
      <c r="K71" s="56"/>
      <c r="L71" s="56"/>
    </row>
    <row r="72" spans="1:12" ht="20.25" customHeight="1">
      <c r="A72" s="480"/>
      <c r="B72" s="481"/>
      <c r="C72" s="481"/>
      <c r="D72" s="481"/>
      <c r="E72" s="395"/>
      <c r="F72" s="507" t="s">
        <v>77</v>
      </c>
      <c r="G72" s="508" t="s">
        <v>78</v>
      </c>
      <c r="H72" s="52"/>
      <c r="I72" s="52"/>
      <c r="J72" s="52"/>
      <c r="K72" s="52"/>
      <c r="L72" s="52"/>
    </row>
    <row r="73" spans="1:12" ht="15.75">
      <c r="A73" s="482" t="s">
        <v>540</v>
      </c>
      <c r="B73" s="483"/>
      <c r="C73" s="484" t="s">
        <v>79</v>
      </c>
      <c r="D73" s="481"/>
      <c r="E73" s="395"/>
      <c r="F73" s="485">
        <f>K46</f>
        <v>0</v>
      </c>
      <c r="G73" s="485">
        <f>L46</f>
        <v>0</v>
      </c>
      <c r="H73" s="486"/>
      <c r="I73" s="52"/>
      <c r="J73" s="52"/>
      <c r="K73" s="52"/>
      <c r="L73" s="52"/>
    </row>
    <row r="74" spans="1:12" ht="15.75">
      <c r="A74" s="487" t="s">
        <v>543</v>
      </c>
      <c r="B74" s="488"/>
      <c r="C74" s="484" t="s">
        <v>539</v>
      </c>
      <c r="D74" s="489"/>
      <c r="E74" s="2"/>
      <c r="F74" s="485">
        <f>K70</f>
        <v>0</v>
      </c>
      <c r="G74" s="485">
        <f>L70</f>
        <v>0</v>
      </c>
      <c r="H74" s="486"/>
      <c r="I74" s="52"/>
      <c r="J74" s="52"/>
      <c r="K74" s="52"/>
      <c r="L74" s="52"/>
    </row>
    <row r="75" spans="1:12" ht="15">
      <c r="A75" s="490"/>
      <c r="B75" s="488"/>
      <c r="C75" s="501" t="s">
        <v>541</v>
      </c>
      <c r="D75" s="502"/>
      <c r="E75" s="503"/>
      <c r="F75" s="504"/>
      <c r="G75" s="485"/>
      <c r="H75" s="491"/>
      <c r="I75" s="52"/>
      <c r="J75" s="52"/>
      <c r="K75" s="52"/>
      <c r="L75" s="52"/>
    </row>
    <row r="76" spans="1:12" ht="15.75">
      <c r="A76" s="492"/>
      <c r="B76" s="493"/>
      <c r="C76" s="494" t="s">
        <v>81</v>
      </c>
      <c r="D76" s="481"/>
      <c r="E76" s="395"/>
      <c r="F76" s="485">
        <f>SUM(F73:F75)</f>
        <v>0</v>
      </c>
      <c r="G76" s="495">
        <f>SUM(G73:G75)</f>
        <v>0</v>
      </c>
      <c r="H76" s="496"/>
      <c r="I76" s="52"/>
      <c r="J76" s="52"/>
      <c r="K76" s="52"/>
      <c r="L76" s="52"/>
    </row>
    <row r="77" spans="3:7" ht="12.75">
      <c r="C77" s="506" t="s">
        <v>542</v>
      </c>
      <c r="D77" s="506"/>
      <c r="E77" s="506"/>
      <c r="F77" s="505"/>
      <c r="G77" s="505"/>
    </row>
    <row r="108" spans="1:11" ht="12.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1:11" ht="12.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1:11" ht="12.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1:11" ht="12.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</row>
  </sheetData>
  <mergeCells count="1">
    <mergeCell ref="A3:L3"/>
  </mergeCells>
  <printOptions/>
  <pageMargins left="0.5905511811023623" right="0.5905511811023623" top="0.5118110236220472" bottom="0.5118110236220472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30" sqref="B30:B34"/>
    </sheetView>
  </sheetViews>
  <sheetFormatPr defaultColWidth="9.00390625" defaultRowHeight="12.75"/>
  <cols>
    <col min="1" max="1" width="7.75390625" style="0" customWidth="1"/>
    <col min="2" max="2" width="50.375" style="0" customWidth="1"/>
    <col min="3" max="3" width="20.625" style="0" customWidth="1"/>
    <col min="4" max="4" width="15.75390625" style="0" customWidth="1"/>
  </cols>
  <sheetData>
    <row r="1" spans="1:3" ht="12.75">
      <c r="A1" t="s">
        <v>506</v>
      </c>
      <c r="C1" s="5" t="s">
        <v>505</v>
      </c>
    </row>
    <row r="2" spans="2:4" ht="12.75">
      <c r="B2" s="696" t="s">
        <v>300</v>
      </c>
      <c r="C2" s="702"/>
      <c r="D2" s="702"/>
    </row>
    <row r="3" spans="2:4" ht="12.75">
      <c r="B3" s="702"/>
      <c r="C3" s="702"/>
      <c r="D3" s="702"/>
    </row>
    <row r="4" spans="2:4" ht="12.75">
      <c r="B4" s="702"/>
      <c r="C4" s="702"/>
      <c r="D4" s="702"/>
    </row>
    <row r="5" ht="12.75">
      <c r="B5" s="5"/>
    </row>
    <row r="6" ht="12.75">
      <c r="B6" s="6"/>
    </row>
    <row r="7" ht="12.75">
      <c r="B7" s="5"/>
    </row>
    <row r="8" spans="1:5" ht="15.75">
      <c r="A8" s="697" t="s">
        <v>6</v>
      </c>
      <c r="B8" s="697"/>
      <c r="C8" s="697"/>
      <c r="D8" s="697"/>
      <c r="E8" s="697"/>
    </row>
    <row r="9" spans="1:5" ht="15.75">
      <c r="A9" s="7"/>
      <c r="B9" s="7"/>
      <c r="C9" s="7"/>
      <c r="D9" s="7"/>
      <c r="E9" s="7"/>
    </row>
    <row r="10" spans="1:5" ht="12.75">
      <c r="A10" s="704" t="s">
        <v>244</v>
      </c>
      <c r="B10" s="705"/>
      <c r="C10" s="10"/>
      <c r="D10" s="10"/>
      <c r="E10" s="11"/>
    </row>
    <row r="11" spans="1:5" ht="25.5">
      <c r="A11" s="687" t="s">
        <v>7</v>
      </c>
      <c r="B11" s="688"/>
      <c r="C11" s="10" t="s">
        <v>301</v>
      </c>
      <c r="D11" s="12"/>
      <c r="E11" s="13"/>
    </row>
    <row r="12" spans="1:5" ht="12.75">
      <c r="A12" s="14" t="s">
        <v>0</v>
      </c>
      <c r="B12" s="15" t="s">
        <v>8</v>
      </c>
      <c r="C12" s="17"/>
      <c r="D12" s="15"/>
      <c r="E12" s="18"/>
    </row>
    <row r="13" spans="1:5" ht="24">
      <c r="A13" s="14">
        <v>1</v>
      </c>
      <c r="B13" s="648" t="s">
        <v>9</v>
      </c>
      <c r="C13" s="19" t="s">
        <v>10</v>
      </c>
      <c r="D13" s="14"/>
      <c r="E13" s="18"/>
    </row>
    <row r="14" spans="1:5" ht="24">
      <c r="A14" s="14">
        <v>2</v>
      </c>
      <c r="B14" s="648" t="s">
        <v>11</v>
      </c>
      <c r="C14" s="19" t="s">
        <v>10</v>
      </c>
      <c r="D14" s="20"/>
      <c r="E14" s="18"/>
    </row>
    <row r="15" spans="1:5" ht="12.75">
      <c r="A15" s="14">
        <v>3</v>
      </c>
      <c r="B15" s="648" t="s">
        <v>12</v>
      </c>
      <c r="C15" s="19" t="s">
        <v>10</v>
      </c>
      <c r="D15" s="20"/>
      <c r="E15" s="18"/>
    </row>
    <row r="16" spans="1:5" ht="24">
      <c r="A16" s="21">
        <v>4</v>
      </c>
      <c r="B16" s="648" t="s">
        <v>13</v>
      </c>
      <c r="C16" s="22" t="s">
        <v>10</v>
      </c>
      <c r="D16" s="23"/>
      <c r="E16" s="24"/>
    </row>
    <row r="17" spans="1:5" ht="12.75">
      <c r="A17" s="25">
        <v>5</v>
      </c>
      <c r="B17" s="649" t="s">
        <v>14</v>
      </c>
      <c r="C17" s="27" t="s">
        <v>10</v>
      </c>
      <c r="D17" s="25"/>
      <c r="E17" s="18"/>
    </row>
    <row r="18" spans="1:5" ht="24">
      <c r="A18" s="14">
        <v>6</v>
      </c>
      <c r="B18" s="648" t="s">
        <v>15</v>
      </c>
      <c r="C18" s="19" t="s">
        <v>10</v>
      </c>
      <c r="D18" s="26"/>
      <c r="E18" s="24"/>
    </row>
    <row r="19" spans="1:5" ht="12.75">
      <c r="A19" s="14">
        <v>7</v>
      </c>
      <c r="B19" s="650" t="s">
        <v>16</v>
      </c>
      <c r="C19" s="19" t="s">
        <v>10</v>
      </c>
      <c r="D19" s="14"/>
      <c r="E19" s="18"/>
    </row>
    <row r="20" spans="1:5" ht="12.75">
      <c r="A20" s="14">
        <v>8</v>
      </c>
      <c r="B20" s="650" t="s">
        <v>17</v>
      </c>
      <c r="C20" s="19" t="s">
        <v>10</v>
      </c>
      <c r="D20" s="14"/>
      <c r="E20" s="18"/>
    </row>
    <row r="21" spans="1:5" ht="12.75">
      <c r="A21" s="14"/>
      <c r="B21" s="651" t="s">
        <v>18</v>
      </c>
      <c r="C21" s="29" t="s">
        <v>19</v>
      </c>
      <c r="D21" s="20"/>
      <c r="E21" s="24"/>
    </row>
    <row r="22" spans="1:5" ht="12.75">
      <c r="A22" s="14">
        <v>9</v>
      </c>
      <c r="B22" s="651" t="s">
        <v>20</v>
      </c>
      <c r="C22" s="29" t="s">
        <v>10</v>
      </c>
      <c r="D22" s="20"/>
      <c r="E22" s="18"/>
    </row>
    <row r="23" spans="1:5" ht="12.75">
      <c r="A23" s="30">
        <v>10</v>
      </c>
      <c r="B23" s="652" t="s">
        <v>21</v>
      </c>
      <c r="C23" s="19" t="s">
        <v>10</v>
      </c>
      <c r="D23" s="31"/>
      <c r="E23" s="18"/>
    </row>
    <row r="24" spans="1:5" ht="12.75">
      <c r="A24" s="28"/>
      <c r="B24" s="28"/>
      <c r="C24" s="32"/>
      <c r="D24" s="28"/>
      <c r="E24" s="18"/>
    </row>
    <row r="25" spans="1:5" ht="12.75">
      <c r="A25" s="690" t="s">
        <v>22</v>
      </c>
      <c r="B25" s="691"/>
      <c r="C25" s="691"/>
      <c r="D25" s="691"/>
      <c r="E25" s="33"/>
    </row>
    <row r="26" spans="1:5" ht="12.75">
      <c r="A26" s="692" t="s">
        <v>23</v>
      </c>
      <c r="B26" s="693"/>
      <c r="C26" s="693"/>
      <c r="D26" s="693"/>
      <c r="E26" s="33"/>
    </row>
    <row r="27" spans="1:5" ht="12.75">
      <c r="A27" s="694" t="s">
        <v>24</v>
      </c>
      <c r="B27" s="695"/>
      <c r="C27" s="34"/>
      <c r="D27" s="35"/>
      <c r="E27" s="36"/>
    </row>
    <row r="28" spans="1:5" ht="12.75">
      <c r="A28" s="37"/>
      <c r="B28" s="38"/>
      <c r="C28" s="38"/>
      <c r="D28" s="39"/>
      <c r="E28" s="40"/>
    </row>
    <row r="29" spans="1:5" ht="24">
      <c r="A29" s="26" t="s">
        <v>0</v>
      </c>
      <c r="B29" s="41" t="s">
        <v>25</v>
      </c>
      <c r="C29" s="41" t="s">
        <v>26</v>
      </c>
      <c r="D29" s="41" t="s">
        <v>27</v>
      </c>
      <c r="E29" s="42"/>
    </row>
    <row r="30" spans="1:5" ht="12.75">
      <c r="A30" s="14">
        <v>1</v>
      </c>
      <c r="B30" s="648" t="s">
        <v>28</v>
      </c>
      <c r="C30" s="14" t="s">
        <v>29</v>
      </c>
      <c r="D30" s="15"/>
      <c r="E30" s="43"/>
    </row>
    <row r="31" spans="1:5" ht="12.75">
      <c r="A31" s="14">
        <v>2</v>
      </c>
      <c r="B31" s="648" t="s">
        <v>30</v>
      </c>
      <c r="C31" s="14" t="s">
        <v>29</v>
      </c>
      <c r="D31" s="15"/>
      <c r="E31" s="43"/>
    </row>
    <row r="32" spans="1:5" ht="24">
      <c r="A32" s="14">
        <v>3</v>
      </c>
      <c r="B32" s="648" t="s">
        <v>31</v>
      </c>
      <c r="C32" s="14" t="s">
        <v>29</v>
      </c>
      <c r="D32" s="15"/>
      <c r="E32" s="43"/>
    </row>
    <row r="33" spans="1:5" ht="12.75">
      <c r="A33" s="14">
        <v>4</v>
      </c>
      <c r="B33" s="648" t="s">
        <v>32</v>
      </c>
      <c r="C33" s="14" t="s">
        <v>29</v>
      </c>
      <c r="D33" s="15"/>
      <c r="E33" s="42"/>
    </row>
    <row r="34" spans="1:5" ht="12.75">
      <c r="A34" s="44">
        <v>5</v>
      </c>
      <c r="B34" s="653" t="s">
        <v>33</v>
      </c>
      <c r="C34" s="14" t="s">
        <v>29</v>
      </c>
      <c r="D34" s="45"/>
      <c r="E34" s="46"/>
    </row>
    <row r="35" spans="1:5" ht="12.75">
      <c r="A35" s="47"/>
      <c r="B35" s="48"/>
      <c r="C35" s="48"/>
      <c r="D35" s="48"/>
      <c r="E35" s="46"/>
    </row>
    <row r="36" spans="1:5" ht="12.75">
      <c r="A36" s="49" t="s">
        <v>34</v>
      </c>
      <c r="B36" s="50"/>
      <c r="C36" s="50"/>
      <c r="D36" s="50"/>
      <c r="E36" s="46"/>
    </row>
    <row r="37" spans="1:5" ht="12.75">
      <c r="A37" s="46"/>
      <c r="B37" s="46"/>
      <c r="C37" s="46"/>
      <c r="D37" s="46"/>
      <c r="E37" s="46"/>
    </row>
  </sheetData>
  <mergeCells count="7">
    <mergeCell ref="A25:D25"/>
    <mergeCell ref="A26:D26"/>
    <mergeCell ref="A27:B27"/>
    <mergeCell ref="B2:D4"/>
    <mergeCell ref="A8:E8"/>
    <mergeCell ref="A10:B10"/>
    <mergeCell ref="A11:B11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D42" sqref="D42"/>
    </sheetView>
  </sheetViews>
  <sheetFormatPr defaultColWidth="9.00390625" defaultRowHeight="12.75"/>
  <cols>
    <col min="2" max="2" width="20.75390625" style="0" customWidth="1"/>
    <col min="3" max="3" width="13.00390625" style="0" customWidth="1"/>
    <col min="4" max="4" width="13.125" style="0" customWidth="1"/>
    <col min="5" max="6" width="10.625" style="1" customWidth="1"/>
    <col min="7" max="7" width="9.125" style="1" customWidth="1"/>
    <col min="10" max="10" width="11.875" style="0" customWidth="1"/>
    <col min="11" max="11" width="12.125" style="0" customWidth="1"/>
  </cols>
  <sheetData>
    <row r="1" spans="1:11" ht="12.75">
      <c r="A1" t="s">
        <v>506</v>
      </c>
      <c r="J1" s="5" t="s">
        <v>505</v>
      </c>
      <c r="K1" s="1"/>
    </row>
    <row r="2" spans="1:11" ht="15.75">
      <c r="A2" s="689" t="s">
        <v>35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</row>
    <row r="3" spans="1:11" ht="12.75">
      <c r="A3" s="51" t="s">
        <v>36</v>
      </c>
      <c r="B3" s="52"/>
      <c r="C3" s="52"/>
      <c r="D3" s="52"/>
      <c r="E3" s="139"/>
      <c r="F3" s="139"/>
      <c r="G3" s="139"/>
      <c r="H3" s="52"/>
      <c r="I3" s="52"/>
      <c r="J3" s="52"/>
      <c r="K3" s="52"/>
    </row>
    <row r="4" spans="1:11" ht="36">
      <c r="A4" s="53" t="s">
        <v>0</v>
      </c>
      <c r="B4" s="53" t="s">
        <v>37</v>
      </c>
      <c r="C4" s="53" t="s">
        <v>544</v>
      </c>
      <c r="D4" s="53" t="s">
        <v>38</v>
      </c>
      <c r="E4" s="53" t="s">
        <v>39</v>
      </c>
      <c r="F4" s="53" t="s">
        <v>513</v>
      </c>
      <c r="G4" s="53" t="s">
        <v>40</v>
      </c>
      <c r="H4" s="53" t="s">
        <v>4</v>
      </c>
      <c r="I4" s="53" t="s">
        <v>41</v>
      </c>
      <c r="J4" s="53" t="s">
        <v>514</v>
      </c>
      <c r="K4" s="53" t="s">
        <v>515</v>
      </c>
    </row>
    <row r="5" spans="1:11" ht="12.75">
      <c r="A5" s="44">
        <v>1</v>
      </c>
      <c r="B5" s="57" t="s">
        <v>45</v>
      </c>
      <c r="C5" s="58">
        <v>10000</v>
      </c>
      <c r="D5" s="59"/>
      <c r="E5" s="60"/>
      <c r="F5" s="60"/>
      <c r="G5" s="182"/>
      <c r="H5" s="426"/>
      <c r="I5" s="61">
        <f>G5+(G5*H5)</f>
        <v>0</v>
      </c>
      <c r="J5" s="61">
        <f>G5*F5</f>
        <v>0</v>
      </c>
      <c r="K5" s="61">
        <f>J5*H5+J5</f>
        <v>0</v>
      </c>
    </row>
    <row r="6" spans="1:11" ht="12.75">
      <c r="A6" s="44">
        <v>2</v>
      </c>
      <c r="B6" s="201" t="s">
        <v>261</v>
      </c>
      <c r="C6" s="58">
        <v>200</v>
      </c>
      <c r="D6" s="59"/>
      <c r="E6" s="60"/>
      <c r="F6" s="60"/>
      <c r="G6" s="182"/>
      <c r="H6" s="426"/>
      <c r="I6" s="61">
        <f aca="true" t="shared" si="0" ref="I6:I36">G6+(G6*H6)</f>
        <v>0</v>
      </c>
      <c r="J6" s="61">
        <f aca="true" t="shared" si="1" ref="J6:J36">G6*F6</f>
        <v>0</v>
      </c>
      <c r="K6" s="61">
        <f aca="true" t="shared" si="2" ref="K6:K36">J6*H6+J6</f>
        <v>0</v>
      </c>
    </row>
    <row r="7" spans="1:11" ht="12.75">
      <c r="A7" s="44">
        <v>3</v>
      </c>
      <c r="B7" s="57" t="s">
        <v>46</v>
      </c>
      <c r="C7" s="58">
        <v>2600</v>
      </c>
      <c r="D7" s="55"/>
      <c r="E7" s="60"/>
      <c r="F7" s="60"/>
      <c r="G7" s="182"/>
      <c r="H7" s="426"/>
      <c r="I7" s="61">
        <f t="shared" si="0"/>
        <v>0</v>
      </c>
      <c r="J7" s="61">
        <f t="shared" si="1"/>
        <v>0</v>
      </c>
      <c r="K7" s="61">
        <f t="shared" si="2"/>
        <v>0</v>
      </c>
    </row>
    <row r="8" spans="1:11" ht="12.75">
      <c r="A8" s="44">
        <v>4</v>
      </c>
      <c r="B8" s="201" t="s">
        <v>255</v>
      </c>
      <c r="C8" s="58">
        <v>100</v>
      </c>
      <c r="D8" s="55"/>
      <c r="E8" s="60"/>
      <c r="F8" s="60"/>
      <c r="G8" s="182"/>
      <c r="H8" s="426"/>
      <c r="I8" s="61">
        <f t="shared" si="0"/>
        <v>0</v>
      </c>
      <c r="J8" s="61">
        <f t="shared" si="1"/>
        <v>0</v>
      </c>
      <c r="K8" s="61">
        <f t="shared" si="2"/>
        <v>0</v>
      </c>
    </row>
    <row r="9" spans="1:11" ht="12.75">
      <c r="A9" s="44">
        <v>5</v>
      </c>
      <c r="B9" s="57" t="s">
        <v>47</v>
      </c>
      <c r="C9" s="58">
        <v>14000</v>
      </c>
      <c r="D9" s="59"/>
      <c r="E9" s="60"/>
      <c r="F9" s="60"/>
      <c r="G9" s="182"/>
      <c r="H9" s="426"/>
      <c r="I9" s="61">
        <f t="shared" si="0"/>
        <v>0</v>
      </c>
      <c r="J9" s="61">
        <f t="shared" si="1"/>
        <v>0</v>
      </c>
      <c r="K9" s="61">
        <f t="shared" si="2"/>
        <v>0</v>
      </c>
    </row>
    <row r="10" spans="1:11" ht="12.75">
      <c r="A10" s="44">
        <v>6</v>
      </c>
      <c r="B10" s="57" t="s">
        <v>48</v>
      </c>
      <c r="C10" s="58">
        <v>14000</v>
      </c>
      <c r="D10" s="55"/>
      <c r="E10" s="60"/>
      <c r="F10" s="60"/>
      <c r="G10" s="182"/>
      <c r="H10" s="426"/>
      <c r="I10" s="61">
        <f t="shared" si="0"/>
        <v>0</v>
      </c>
      <c r="J10" s="61">
        <f t="shared" si="1"/>
        <v>0</v>
      </c>
      <c r="K10" s="61">
        <f t="shared" si="2"/>
        <v>0</v>
      </c>
    </row>
    <row r="11" spans="1:11" ht="12.75">
      <c r="A11" s="44">
        <v>7</v>
      </c>
      <c r="B11" s="57" t="s">
        <v>49</v>
      </c>
      <c r="C11" s="58">
        <v>2000</v>
      </c>
      <c r="D11" s="55"/>
      <c r="E11" s="60"/>
      <c r="F11" s="60"/>
      <c r="G11" s="182"/>
      <c r="H11" s="426"/>
      <c r="I11" s="61">
        <f t="shared" si="0"/>
        <v>0</v>
      </c>
      <c r="J11" s="61">
        <f t="shared" si="1"/>
        <v>0</v>
      </c>
      <c r="K11" s="61">
        <f t="shared" si="2"/>
        <v>0</v>
      </c>
    </row>
    <row r="12" spans="1:11" ht="12.75">
      <c r="A12" s="44">
        <v>8</v>
      </c>
      <c r="B12" s="188" t="s">
        <v>64</v>
      </c>
      <c r="C12" s="58">
        <v>400</v>
      </c>
      <c r="D12" s="55"/>
      <c r="E12" s="60"/>
      <c r="F12" s="60"/>
      <c r="G12" s="182"/>
      <c r="H12" s="426"/>
      <c r="I12" s="61">
        <f t="shared" si="0"/>
        <v>0</v>
      </c>
      <c r="J12" s="61">
        <f t="shared" si="1"/>
        <v>0</v>
      </c>
      <c r="K12" s="61">
        <f t="shared" si="2"/>
        <v>0</v>
      </c>
    </row>
    <row r="13" spans="1:11" ht="12.75">
      <c r="A13" s="44">
        <v>9</v>
      </c>
      <c r="B13" s="201" t="s">
        <v>257</v>
      </c>
      <c r="C13" s="58">
        <v>400</v>
      </c>
      <c r="D13" s="55"/>
      <c r="E13" s="60"/>
      <c r="F13" s="60"/>
      <c r="G13" s="182"/>
      <c r="H13" s="426"/>
      <c r="I13" s="61">
        <f t="shared" si="0"/>
        <v>0</v>
      </c>
      <c r="J13" s="61">
        <f t="shared" si="1"/>
        <v>0</v>
      </c>
      <c r="K13" s="61">
        <f t="shared" si="2"/>
        <v>0</v>
      </c>
    </row>
    <row r="14" spans="1:11" ht="12.75">
      <c r="A14" s="44">
        <v>10</v>
      </c>
      <c r="B14" s="189" t="s">
        <v>67</v>
      </c>
      <c r="C14" s="58">
        <v>200</v>
      </c>
      <c r="D14" s="55"/>
      <c r="E14" s="60"/>
      <c r="F14" s="60"/>
      <c r="G14" s="182"/>
      <c r="H14" s="426"/>
      <c r="I14" s="61">
        <f t="shared" si="0"/>
        <v>0</v>
      </c>
      <c r="J14" s="61">
        <f t="shared" si="1"/>
        <v>0</v>
      </c>
      <c r="K14" s="61">
        <f t="shared" si="2"/>
        <v>0</v>
      </c>
    </row>
    <row r="15" spans="1:11" ht="12.75">
      <c r="A15" s="44">
        <v>11</v>
      </c>
      <c r="B15" s="57" t="s">
        <v>50</v>
      </c>
      <c r="C15" s="58">
        <v>600</v>
      </c>
      <c r="D15" s="55"/>
      <c r="E15" s="60"/>
      <c r="F15" s="60"/>
      <c r="G15" s="182"/>
      <c r="H15" s="426"/>
      <c r="I15" s="61">
        <f t="shared" si="0"/>
        <v>0</v>
      </c>
      <c r="J15" s="61">
        <f t="shared" si="1"/>
        <v>0</v>
      </c>
      <c r="K15" s="61">
        <f t="shared" si="2"/>
        <v>0</v>
      </c>
    </row>
    <row r="16" spans="1:11" ht="12.75">
      <c r="A16" s="44">
        <v>12</v>
      </c>
      <c r="B16" s="57" t="s">
        <v>51</v>
      </c>
      <c r="C16" s="58">
        <v>1200</v>
      </c>
      <c r="D16" s="55"/>
      <c r="E16" s="60"/>
      <c r="F16" s="60"/>
      <c r="G16" s="182"/>
      <c r="H16" s="426"/>
      <c r="I16" s="61">
        <f t="shared" si="0"/>
        <v>0</v>
      </c>
      <c r="J16" s="61">
        <f t="shared" si="1"/>
        <v>0</v>
      </c>
      <c r="K16" s="61">
        <f t="shared" si="2"/>
        <v>0</v>
      </c>
    </row>
    <row r="17" spans="1:11" ht="12.75">
      <c r="A17" s="44">
        <v>13</v>
      </c>
      <c r="B17" s="57" t="s">
        <v>52</v>
      </c>
      <c r="C17" s="58">
        <v>2400</v>
      </c>
      <c r="D17" s="55"/>
      <c r="E17" s="60"/>
      <c r="F17" s="60"/>
      <c r="G17" s="182"/>
      <c r="H17" s="426"/>
      <c r="I17" s="61">
        <f t="shared" si="0"/>
        <v>0</v>
      </c>
      <c r="J17" s="61">
        <f t="shared" si="1"/>
        <v>0</v>
      </c>
      <c r="K17" s="61">
        <f t="shared" si="2"/>
        <v>0</v>
      </c>
    </row>
    <row r="18" spans="1:11" ht="12.75">
      <c r="A18" s="44">
        <v>14</v>
      </c>
      <c r="B18" s="57" t="s">
        <v>53</v>
      </c>
      <c r="C18" s="58">
        <v>2000</v>
      </c>
      <c r="D18" s="55"/>
      <c r="E18" s="60"/>
      <c r="F18" s="60"/>
      <c r="G18" s="182"/>
      <c r="H18" s="426"/>
      <c r="I18" s="61">
        <f t="shared" si="0"/>
        <v>0</v>
      </c>
      <c r="J18" s="61">
        <f t="shared" si="1"/>
        <v>0</v>
      </c>
      <c r="K18" s="61">
        <f t="shared" si="2"/>
        <v>0</v>
      </c>
    </row>
    <row r="19" spans="1:11" ht="12.75">
      <c r="A19" s="44">
        <v>15</v>
      </c>
      <c r="B19" s="57" t="s">
        <v>54</v>
      </c>
      <c r="C19" s="58">
        <v>800</v>
      </c>
      <c r="D19" s="59"/>
      <c r="E19" s="60"/>
      <c r="F19" s="60"/>
      <c r="G19" s="182"/>
      <c r="H19" s="426"/>
      <c r="I19" s="61">
        <f t="shared" si="0"/>
        <v>0</v>
      </c>
      <c r="J19" s="61">
        <f t="shared" si="1"/>
        <v>0</v>
      </c>
      <c r="K19" s="61">
        <f t="shared" si="2"/>
        <v>0</v>
      </c>
    </row>
    <row r="20" spans="1:11" ht="12.75">
      <c r="A20" s="44">
        <v>16</v>
      </c>
      <c r="B20" s="188" t="s">
        <v>62</v>
      </c>
      <c r="C20" s="58">
        <v>200</v>
      </c>
      <c r="D20" s="59"/>
      <c r="E20" s="60"/>
      <c r="F20" s="60"/>
      <c r="G20" s="182"/>
      <c r="H20" s="426"/>
      <c r="I20" s="61">
        <f t="shared" si="0"/>
        <v>0</v>
      </c>
      <c r="J20" s="61">
        <f t="shared" si="1"/>
        <v>0</v>
      </c>
      <c r="K20" s="61">
        <f t="shared" si="2"/>
        <v>0</v>
      </c>
    </row>
    <row r="21" spans="1:11" ht="12.75">
      <c r="A21" s="44">
        <v>17</v>
      </c>
      <c r="B21" s="57" t="s">
        <v>55</v>
      </c>
      <c r="C21" s="58">
        <v>2000</v>
      </c>
      <c r="D21" s="55"/>
      <c r="E21" s="60"/>
      <c r="F21" s="60"/>
      <c r="G21" s="182"/>
      <c r="H21" s="426"/>
      <c r="I21" s="61">
        <f t="shared" si="0"/>
        <v>0</v>
      </c>
      <c r="J21" s="61">
        <f t="shared" si="1"/>
        <v>0</v>
      </c>
      <c r="K21" s="61">
        <f t="shared" si="2"/>
        <v>0</v>
      </c>
    </row>
    <row r="22" spans="1:11" ht="12.75">
      <c r="A22" s="44">
        <v>18</v>
      </c>
      <c r="B22" s="201" t="s">
        <v>66</v>
      </c>
      <c r="C22" s="58">
        <v>200</v>
      </c>
      <c r="D22" s="55"/>
      <c r="E22" s="60"/>
      <c r="F22" s="60"/>
      <c r="G22" s="182"/>
      <c r="H22" s="426"/>
      <c r="I22" s="61">
        <f t="shared" si="0"/>
        <v>0</v>
      </c>
      <c r="J22" s="61">
        <f t="shared" si="1"/>
        <v>0</v>
      </c>
      <c r="K22" s="61">
        <f t="shared" si="2"/>
        <v>0</v>
      </c>
    </row>
    <row r="23" spans="1:11" ht="12.75">
      <c r="A23" s="44">
        <v>19</v>
      </c>
      <c r="B23" s="201" t="s">
        <v>256</v>
      </c>
      <c r="C23" s="58">
        <v>200</v>
      </c>
      <c r="D23" s="55"/>
      <c r="E23" s="60"/>
      <c r="F23" s="60"/>
      <c r="G23" s="182"/>
      <c r="H23" s="426"/>
      <c r="I23" s="61">
        <f t="shared" si="0"/>
        <v>0</v>
      </c>
      <c r="J23" s="61">
        <f t="shared" si="1"/>
        <v>0</v>
      </c>
      <c r="K23" s="61">
        <f t="shared" si="2"/>
        <v>0</v>
      </c>
    </row>
    <row r="24" spans="1:11" ht="12.75">
      <c r="A24" s="44">
        <v>20</v>
      </c>
      <c r="B24" s="57" t="s">
        <v>258</v>
      </c>
      <c r="C24" s="58">
        <v>4000</v>
      </c>
      <c r="D24" s="55"/>
      <c r="E24" s="60"/>
      <c r="F24" s="60"/>
      <c r="G24" s="182"/>
      <c r="H24" s="426"/>
      <c r="I24" s="61">
        <f t="shared" si="0"/>
        <v>0</v>
      </c>
      <c r="J24" s="61">
        <f t="shared" si="1"/>
        <v>0</v>
      </c>
      <c r="K24" s="61">
        <f t="shared" si="2"/>
        <v>0</v>
      </c>
    </row>
    <row r="25" spans="1:11" ht="12.75">
      <c r="A25" s="44">
        <v>21</v>
      </c>
      <c r="B25" s="57" t="s">
        <v>260</v>
      </c>
      <c r="C25" s="58">
        <v>400</v>
      </c>
      <c r="D25" s="55"/>
      <c r="E25" s="60"/>
      <c r="F25" s="60"/>
      <c r="G25" s="182"/>
      <c r="H25" s="426"/>
      <c r="I25" s="61">
        <f t="shared" si="0"/>
        <v>0</v>
      </c>
      <c r="J25" s="61">
        <f t="shared" si="1"/>
        <v>0</v>
      </c>
      <c r="K25" s="61">
        <f t="shared" si="2"/>
        <v>0</v>
      </c>
    </row>
    <row r="26" spans="1:11" ht="15" customHeight="1">
      <c r="A26" s="44">
        <v>22</v>
      </c>
      <c r="B26" s="181" t="s">
        <v>259</v>
      </c>
      <c r="C26" s="58">
        <v>60</v>
      </c>
      <c r="D26" s="62"/>
      <c r="E26" s="62"/>
      <c r="F26" s="62"/>
      <c r="G26" s="204"/>
      <c r="H26" s="426"/>
      <c r="I26" s="61">
        <f t="shared" si="0"/>
        <v>0</v>
      </c>
      <c r="J26" s="61">
        <f t="shared" si="1"/>
        <v>0</v>
      </c>
      <c r="K26" s="61">
        <f t="shared" si="2"/>
        <v>0</v>
      </c>
    </row>
    <row r="27" spans="1:11" ht="14.25" customHeight="1">
      <c r="A27" s="44">
        <v>23</v>
      </c>
      <c r="B27" s="188" t="s">
        <v>63</v>
      </c>
      <c r="C27" s="58">
        <v>1000</v>
      </c>
      <c r="D27" s="62"/>
      <c r="E27" s="62"/>
      <c r="F27" s="62"/>
      <c r="G27" s="204"/>
      <c r="H27" s="426"/>
      <c r="I27" s="61">
        <f t="shared" si="0"/>
        <v>0</v>
      </c>
      <c r="J27" s="61">
        <f t="shared" si="1"/>
        <v>0</v>
      </c>
      <c r="K27" s="61">
        <f t="shared" si="2"/>
        <v>0</v>
      </c>
    </row>
    <row r="28" spans="1:11" s="187" customFormat="1" ht="12.75">
      <c r="A28" s="44">
        <v>24</v>
      </c>
      <c r="B28" s="186" t="s">
        <v>56</v>
      </c>
      <c r="C28" s="58">
        <v>200</v>
      </c>
      <c r="D28" s="60"/>
      <c r="E28" s="60"/>
      <c r="F28" s="60"/>
      <c r="G28" s="182"/>
      <c r="H28" s="426"/>
      <c r="I28" s="61">
        <f t="shared" si="0"/>
        <v>0</v>
      </c>
      <c r="J28" s="61">
        <f t="shared" si="1"/>
        <v>0</v>
      </c>
      <c r="K28" s="61">
        <f t="shared" si="2"/>
        <v>0</v>
      </c>
    </row>
    <row r="29" spans="1:11" s="187" customFormat="1" ht="12.75">
      <c r="A29" s="44">
        <v>25</v>
      </c>
      <c r="B29" s="186" t="s">
        <v>57</v>
      </c>
      <c r="C29" s="58">
        <v>200</v>
      </c>
      <c r="D29" s="60"/>
      <c r="E29" s="60"/>
      <c r="F29" s="60"/>
      <c r="G29" s="182"/>
      <c r="H29" s="426"/>
      <c r="I29" s="61">
        <f t="shared" si="0"/>
        <v>0</v>
      </c>
      <c r="J29" s="61">
        <f t="shared" si="1"/>
        <v>0</v>
      </c>
      <c r="K29" s="61">
        <f t="shared" si="2"/>
        <v>0</v>
      </c>
    </row>
    <row r="30" spans="1:11" s="187" customFormat="1" ht="12.75">
      <c r="A30" s="44">
        <v>26</v>
      </c>
      <c r="B30" s="186" t="s">
        <v>58</v>
      </c>
      <c r="C30" s="58">
        <v>200</v>
      </c>
      <c r="D30" s="60"/>
      <c r="E30" s="60"/>
      <c r="F30" s="60"/>
      <c r="G30" s="182"/>
      <c r="H30" s="426"/>
      <c r="I30" s="61">
        <f t="shared" si="0"/>
        <v>0</v>
      </c>
      <c r="J30" s="61">
        <f t="shared" si="1"/>
        <v>0</v>
      </c>
      <c r="K30" s="61">
        <f t="shared" si="2"/>
        <v>0</v>
      </c>
    </row>
    <row r="31" spans="1:11" s="187" customFormat="1" ht="12.75">
      <c r="A31" s="44">
        <v>27</v>
      </c>
      <c r="B31" s="186" t="s">
        <v>59</v>
      </c>
      <c r="C31" s="58">
        <v>200</v>
      </c>
      <c r="D31" s="60"/>
      <c r="E31" s="60"/>
      <c r="F31" s="60"/>
      <c r="G31" s="182"/>
      <c r="H31" s="426"/>
      <c r="I31" s="61">
        <f t="shared" si="0"/>
        <v>0</v>
      </c>
      <c r="J31" s="61">
        <f t="shared" si="1"/>
        <v>0</v>
      </c>
      <c r="K31" s="61">
        <f t="shared" si="2"/>
        <v>0</v>
      </c>
    </row>
    <row r="32" spans="1:11" s="187" customFormat="1" ht="12.75">
      <c r="A32" s="44">
        <v>28</v>
      </c>
      <c r="B32" s="188" t="s">
        <v>60</v>
      </c>
      <c r="C32" s="58">
        <v>400</v>
      </c>
      <c r="D32" s="140"/>
      <c r="E32" s="140"/>
      <c r="F32" s="140"/>
      <c r="G32" s="183"/>
      <c r="H32" s="426"/>
      <c r="I32" s="61">
        <f t="shared" si="0"/>
        <v>0</v>
      </c>
      <c r="J32" s="61">
        <f t="shared" si="1"/>
        <v>0</v>
      </c>
      <c r="K32" s="61">
        <f t="shared" si="2"/>
        <v>0</v>
      </c>
    </row>
    <row r="33" spans="1:11" s="187" customFormat="1" ht="12.75">
      <c r="A33" s="44">
        <v>29</v>
      </c>
      <c r="B33" s="188" t="s">
        <v>61</v>
      </c>
      <c r="C33" s="58">
        <v>200</v>
      </c>
      <c r="D33" s="140"/>
      <c r="E33" s="140"/>
      <c r="F33" s="140"/>
      <c r="G33" s="183"/>
      <c r="H33" s="426"/>
      <c r="I33" s="61">
        <f t="shared" si="0"/>
        <v>0</v>
      </c>
      <c r="J33" s="61">
        <f t="shared" si="1"/>
        <v>0</v>
      </c>
      <c r="K33" s="61">
        <f t="shared" si="2"/>
        <v>0</v>
      </c>
    </row>
    <row r="34" spans="1:11" s="187" customFormat="1" ht="12.75">
      <c r="A34" s="44">
        <v>30</v>
      </c>
      <c r="B34" s="202" t="s">
        <v>262</v>
      </c>
      <c r="C34" s="58">
        <v>200</v>
      </c>
      <c r="D34" s="140"/>
      <c r="E34" s="140"/>
      <c r="F34" s="140"/>
      <c r="G34" s="183"/>
      <c r="H34" s="426"/>
      <c r="I34" s="61">
        <f t="shared" si="0"/>
        <v>0</v>
      </c>
      <c r="J34" s="61">
        <f t="shared" si="1"/>
        <v>0</v>
      </c>
      <c r="K34" s="61">
        <f t="shared" si="2"/>
        <v>0</v>
      </c>
    </row>
    <row r="35" spans="1:11" s="187" customFormat="1" ht="12.75">
      <c r="A35" s="44">
        <v>31</v>
      </c>
      <c r="B35" s="188" t="s">
        <v>65</v>
      </c>
      <c r="C35" s="58">
        <v>200</v>
      </c>
      <c r="D35" s="140"/>
      <c r="E35" s="140"/>
      <c r="F35" s="140"/>
      <c r="G35" s="183"/>
      <c r="H35" s="426"/>
      <c r="I35" s="61">
        <f t="shared" si="0"/>
        <v>0</v>
      </c>
      <c r="J35" s="61">
        <f t="shared" si="1"/>
        <v>0</v>
      </c>
      <c r="K35" s="61">
        <f t="shared" si="2"/>
        <v>0</v>
      </c>
    </row>
    <row r="36" spans="1:11" s="187" customFormat="1" ht="12.75">
      <c r="A36" s="44">
        <v>32</v>
      </c>
      <c r="B36" s="189" t="s">
        <v>68</v>
      </c>
      <c r="C36" s="58">
        <v>200</v>
      </c>
      <c r="D36" s="60"/>
      <c r="E36" s="60"/>
      <c r="F36" s="60"/>
      <c r="G36" s="182"/>
      <c r="H36" s="426"/>
      <c r="I36" s="61">
        <f t="shared" si="0"/>
        <v>0</v>
      </c>
      <c r="J36" s="61">
        <f t="shared" si="1"/>
        <v>0</v>
      </c>
      <c r="K36" s="61">
        <f t="shared" si="2"/>
        <v>0</v>
      </c>
    </row>
    <row r="37" spans="1:11" s="187" customFormat="1" ht="12.75">
      <c r="A37" s="184"/>
      <c r="B37" s="190"/>
      <c r="C37" s="658">
        <f>SUM(C5:C36)</f>
        <v>60960</v>
      </c>
      <c r="D37" s="60"/>
      <c r="E37" s="60"/>
      <c r="F37" s="60"/>
      <c r="G37" s="60"/>
      <c r="H37" s="426"/>
      <c r="I37" s="185" t="s">
        <v>69</v>
      </c>
      <c r="J37" s="64">
        <f>SUM(J5:J36)</f>
        <v>0</v>
      </c>
      <c r="K37" s="64">
        <f>SUM(K5:K36)</f>
        <v>0</v>
      </c>
    </row>
    <row r="38" spans="1:11" ht="12.75">
      <c r="A38" s="657"/>
      <c r="B38" s="65"/>
      <c r="C38" s="66"/>
      <c r="D38" s="67"/>
      <c r="E38" s="205"/>
      <c r="F38" s="205"/>
      <c r="G38" s="205"/>
      <c r="H38" s="67"/>
      <c r="I38" s="68"/>
      <c r="J38" s="69"/>
      <c r="K38" s="69"/>
    </row>
    <row r="39" spans="1:11" ht="12.75">
      <c r="A39" s="656" t="s">
        <v>70</v>
      </c>
      <c r="B39" s="52"/>
      <c r="C39" s="52"/>
      <c r="D39" s="52"/>
      <c r="E39" s="139"/>
      <c r="F39" s="139"/>
      <c r="G39" s="139"/>
      <c r="H39" s="52"/>
      <c r="I39" s="52"/>
      <c r="J39" s="52"/>
      <c r="K39" s="52"/>
    </row>
    <row r="40" spans="1:11" ht="12.75">
      <c r="A40" s="70"/>
      <c r="B40" s="52"/>
      <c r="C40" s="52"/>
      <c r="D40" s="52"/>
      <c r="E40" s="139"/>
      <c r="F40" s="139"/>
      <c r="G40" s="139"/>
      <c r="H40" s="52"/>
      <c r="I40" s="52"/>
      <c r="J40" s="52"/>
      <c r="K40" s="52"/>
    </row>
    <row r="41" spans="1:11" ht="12.75">
      <c r="A41" s="71"/>
      <c r="B41" s="52"/>
      <c r="C41" s="52"/>
      <c r="D41" s="52"/>
      <c r="E41" s="139"/>
      <c r="F41" s="139"/>
      <c r="G41" s="139"/>
      <c r="H41" s="52"/>
      <c r="I41" s="56"/>
      <c r="J41" s="52"/>
      <c r="K41" s="56"/>
    </row>
    <row r="42" spans="1:11" ht="12.75">
      <c r="A42" s="71"/>
      <c r="B42" s="52"/>
      <c r="C42" s="52"/>
      <c r="D42" s="52"/>
      <c r="E42" s="139"/>
      <c r="F42" s="139"/>
      <c r="G42" s="139"/>
      <c r="H42" s="52"/>
      <c r="I42" s="56"/>
      <c r="J42" s="52"/>
      <c r="K42" s="56"/>
    </row>
    <row r="43" spans="1:11" ht="12.75">
      <c r="A43" s="71"/>
      <c r="B43" s="52"/>
      <c r="C43" s="52"/>
      <c r="D43" s="52"/>
      <c r="E43" s="139"/>
      <c r="F43" s="139"/>
      <c r="G43" s="139"/>
      <c r="H43" s="52"/>
      <c r="I43" s="56"/>
      <c r="J43" s="52"/>
      <c r="K43" s="56"/>
    </row>
    <row r="44" spans="1:11" ht="12.75">
      <c r="A44" s="51" t="s">
        <v>71</v>
      </c>
      <c r="B44" s="52"/>
      <c r="C44" s="52"/>
      <c r="D44" s="52"/>
      <c r="E44" s="139"/>
      <c r="F44" s="139"/>
      <c r="G44" s="139"/>
      <c r="H44" s="52"/>
      <c r="I44" s="56"/>
      <c r="J44" s="52"/>
      <c r="K44" s="56"/>
    </row>
    <row r="45" spans="1:11" ht="12.75">
      <c r="A45" s="71"/>
      <c r="B45" s="52"/>
      <c r="C45" s="52"/>
      <c r="D45" s="52"/>
      <c r="E45" s="139"/>
      <c r="F45" s="139"/>
      <c r="G45" s="139"/>
      <c r="H45" s="52"/>
      <c r="I45" s="56"/>
      <c r="J45" s="52"/>
      <c r="K45" s="56"/>
    </row>
    <row r="46" spans="1:11" ht="36">
      <c r="A46" s="53" t="s">
        <v>44</v>
      </c>
      <c r="B46" s="53" t="s">
        <v>72</v>
      </c>
      <c r="C46" s="53" t="s">
        <v>73</v>
      </c>
      <c r="D46" s="53" t="s">
        <v>74</v>
      </c>
      <c r="E46" s="53" t="s">
        <v>545</v>
      </c>
      <c r="F46" s="53" t="s">
        <v>40</v>
      </c>
      <c r="G46" s="53" t="s">
        <v>4</v>
      </c>
      <c r="H46" s="53" t="s">
        <v>41</v>
      </c>
      <c r="I46" s="53" t="s">
        <v>546</v>
      </c>
      <c r="J46" s="53" t="s">
        <v>547</v>
      </c>
      <c r="K46" s="72"/>
    </row>
    <row r="47" spans="1:11" ht="12.75">
      <c r="A47" s="73"/>
      <c r="B47" s="55"/>
      <c r="C47" s="55"/>
      <c r="D47" s="55"/>
      <c r="E47" s="60"/>
      <c r="F47" s="182"/>
      <c r="G47" s="426"/>
      <c r="H47" s="61">
        <f>F47*G47+F47</f>
        <v>0</v>
      </c>
      <c r="I47" s="61">
        <f>F47*E47</f>
        <v>0</v>
      </c>
      <c r="J47" s="61">
        <f>I47*G47+I47</f>
        <v>0</v>
      </c>
      <c r="K47" s="52"/>
    </row>
    <row r="48" spans="1:11" ht="12.75">
      <c r="A48" s="73"/>
      <c r="B48" s="55"/>
      <c r="C48" s="55"/>
      <c r="D48" s="55"/>
      <c r="E48" s="60"/>
      <c r="F48" s="182"/>
      <c r="G48" s="426"/>
      <c r="H48" s="61">
        <f aca="true" t="shared" si="3" ref="H48:H64">F48*G48+F48</f>
        <v>0</v>
      </c>
      <c r="I48" s="61">
        <f aca="true" t="shared" si="4" ref="I48:I64">F48*E48</f>
        <v>0</v>
      </c>
      <c r="J48" s="61">
        <f aca="true" t="shared" si="5" ref="J48:J64">I48*G48+I48</f>
        <v>0</v>
      </c>
      <c r="K48" s="52"/>
    </row>
    <row r="49" spans="1:11" ht="12.75">
      <c r="A49" s="73"/>
      <c r="B49" s="55"/>
      <c r="C49" s="55"/>
      <c r="D49" s="55"/>
      <c r="E49" s="60"/>
      <c r="F49" s="182"/>
      <c r="G49" s="426"/>
      <c r="H49" s="61">
        <f>F49*G49+F49</f>
        <v>0</v>
      </c>
      <c r="I49" s="61">
        <f t="shared" si="4"/>
        <v>0</v>
      </c>
      <c r="J49" s="61">
        <f>I49*G49+I49</f>
        <v>0</v>
      </c>
      <c r="K49" s="52"/>
    </row>
    <row r="50" spans="1:11" ht="12.75">
      <c r="A50" s="73"/>
      <c r="B50" s="55"/>
      <c r="C50" s="55"/>
      <c r="D50" s="55"/>
      <c r="E50" s="60"/>
      <c r="F50" s="182"/>
      <c r="G50" s="426"/>
      <c r="H50" s="61">
        <f t="shared" si="3"/>
        <v>0</v>
      </c>
      <c r="I50" s="61">
        <f t="shared" si="4"/>
        <v>0</v>
      </c>
      <c r="J50" s="61">
        <f t="shared" si="5"/>
        <v>0</v>
      </c>
      <c r="K50" s="52"/>
    </row>
    <row r="51" spans="1:11" ht="12.75">
      <c r="A51" s="73"/>
      <c r="B51" s="74"/>
      <c r="C51" s="55"/>
      <c r="D51" s="55"/>
      <c r="E51" s="60"/>
      <c r="F51" s="182"/>
      <c r="G51" s="426"/>
      <c r="H51" s="61">
        <f t="shared" si="3"/>
        <v>0</v>
      </c>
      <c r="I51" s="61">
        <f t="shared" si="4"/>
        <v>0</v>
      </c>
      <c r="J51" s="61">
        <f t="shared" si="5"/>
        <v>0</v>
      </c>
      <c r="K51" s="52"/>
    </row>
    <row r="52" spans="1:11" ht="12.75">
      <c r="A52" s="73"/>
      <c r="B52" s="55"/>
      <c r="C52" s="55"/>
      <c r="D52" s="55"/>
      <c r="E52" s="60"/>
      <c r="F52" s="182"/>
      <c r="G52" s="426"/>
      <c r="H52" s="61">
        <f t="shared" si="3"/>
        <v>0</v>
      </c>
      <c r="I52" s="61">
        <f t="shared" si="4"/>
        <v>0</v>
      </c>
      <c r="J52" s="61">
        <f t="shared" si="5"/>
        <v>0</v>
      </c>
      <c r="K52" s="52"/>
    </row>
    <row r="53" spans="1:11" ht="12.75">
      <c r="A53" s="60"/>
      <c r="B53" s="59"/>
      <c r="C53" s="55"/>
      <c r="D53" s="55"/>
      <c r="E53" s="75"/>
      <c r="F53" s="182"/>
      <c r="G53" s="509"/>
      <c r="H53" s="61">
        <f t="shared" si="3"/>
        <v>0</v>
      </c>
      <c r="I53" s="61">
        <f t="shared" si="4"/>
        <v>0</v>
      </c>
      <c r="J53" s="61">
        <f t="shared" si="5"/>
        <v>0</v>
      </c>
      <c r="K53" s="52"/>
    </row>
    <row r="54" spans="1:11" ht="12.75">
      <c r="A54" s="60"/>
      <c r="B54" s="55"/>
      <c r="C54" s="55"/>
      <c r="D54" s="55"/>
      <c r="E54" s="60"/>
      <c r="F54" s="182"/>
      <c r="G54" s="426"/>
      <c r="H54" s="61">
        <f t="shared" si="3"/>
        <v>0</v>
      </c>
      <c r="I54" s="61">
        <f t="shared" si="4"/>
        <v>0</v>
      </c>
      <c r="J54" s="61">
        <f t="shared" si="5"/>
        <v>0</v>
      </c>
      <c r="K54" s="52"/>
    </row>
    <row r="55" spans="1:11" ht="12.75">
      <c r="A55" s="73"/>
      <c r="B55" s="55"/>
      <c r="C55" s="55"/>
      <c r="D55" s="55"/>
      <c r="E55" s="60"/>
      <c r="F55" s="182"/>
      <c r="G55" s="426"/>
      <c r="H55" s="61">
        <f t="shared" si="3"/>
        <v>0</v>
      </c>
      <c r="I55" s="61">
        <f t="shared" si="4"/>
        <v>0</v>
      </c>
      <c r="J55" s="61">
        <f t="shared" si="5"/>
        <v>0</v>
      </c>
      <c r="K55" s="52"/>
    </row>
    <row r="56" spans="1:11" ht="12.75">
      <c r="A56" s="73"/>
      <c r="B56" s="55"/>
      <c r="C56" s="55"/>
      <c r="D56" s="55"/>
      <c r="E56" s="60"/>
      <c r="F56" s="182"/>
      <c r="G56" s="426"/>
      <c r="H56" s="61">
        <f t="shared" si="3"/>
        <v>0</v>
      </c>
      <c r="I56" s="61">
        <f t="shared" si="4"/>
        <v>0</v>
      </c>
      <c r="J56" s="61">
        <f t="shared" si="5"/>
        <v>0</v>
      </c>
      <c r="K56" s="52"/>
    </row>
    <row r="57" spans="1:11" ht="12.75">
      <c r="A57" s="73"/>
      <c r="B57" s="55"/>
      <c r="C57" s="55"/>
      <c r="D57" s="55"/>
      <c r="E57" s="60"/>
      <c r="F57" s="182"/>
      <c r="G57" s="426"/>
      <c r="H57" s="61">
        <f t="shared" si="3"/>
        <v>0</v>
      </c>
      <c r="I57" s="61">
        <f t="shared" si="4"/>
        <v>0</v>
      </c>
      <c r="J57" s="61">
        <f t="shared" si="5"/>
        <v>0</v>
      </c>
      <c r="K57" s="52"/>
    </row>
    <row r="58" spans="1:11" ht="12.75">
      <c r="A58" s="73"/>
      <c r="B58" s="55"/>
      <c r="C58" s="55"/>
      <c r="D58" s="55"/>
      <c r="E58" s="60"/>
      <c r="F58" s="182"/>
      <c r="G58" s="426"/>
      <c r="H58" s="61">
        <f t="shared" si="3"/>
        <v>0</v>
      </c>
      <c r="I58" s="61">
        <f t="shared" si="4"/>
        <v>0</v>
      </c>
      <c r="J58" s="61">
        <f t="shared" si="5"/>
        <v>0</v>
      </c>
      <c r="K58" s="52"/>
    </row>
    <row r="59" spans="1:11" ht="12.75">
      <c r="A59" s="73"/>
      <c r="B59" s="55"/>
      <c r="C59" s="55"/>
      <c r="D59" s="55"/>
      <c r="E59" s="60"/>
      <c r="F59" s="182"/>
      <c r="G59" s="426"/>
      <c r="H59" s="61">
        <f t="shared" si="3"/>
        <v>0</v>
      </c>
      <c r="I59" s="61">
        <f t="shared" si="4"/>
        <v>0</v>
      </c>
      <c r="J59" s="61">
        <f t="shared" si="5"/>
        <v>0</v>
      </c>
      <c r="K59" s="52"/>
    </row>
    <row r="60" spans="1:11" ht="12.75">
      <c r="A60" s="76"/>
      <c r="B60" s="55"/>
      <c r="C60" s="55"/>
      <c r="D60" s="55"/>
      <c r="E60" s="60"/>
      <c r="F60" s="182"/>
      <c r="G60" s="426"/>
      <c r="H60" s="61">
        <f t="shared" si="3"/>
        <v>0</v>
      </c>
      <c r="I60" s="61">
        <f t="shared" si="4"/>
        <v>0</v>
      </c>
      <c r="J60" s="61">
        <f t="shared" si="5"/>
        <v>0</v>
      </c>
      <c r="K60" s="52"/>
    </row>
    <row r="61" spans="1:11" ht="12.75">
      <c r="A61" s="73"/>
      <c r="B61" s="55"/>
      <c r="C61" s="55"/>
      <c r="D61" s="55"/>
      <c r="E61" s="60"/>
      <c r="F61" s="182"/>
      <c r="G61" s="426"/>
      <c r="H61" s="61">
        <f t="shared" si="3"/>
        <v>0</v>
      </c>
      <c r="I61" s="61">
        <f t="shared" si="4"/>
        <v>0</v>
      </c>
      <c r="J61" s="61">
        <f t="shared" si="5"/>
        <v>0</v>
      </c>
      <c r="K61" s="52"/>
    </row>
    <row r="62" spans="1:11" ht="12.75">
      <c r="A62" s="73"/>
      <c r="B62" s="55"/>
      <c r="C62" s="55"/>
      <c r="D62" s="55"/>
      <c r="E62" s="60"/>
      <c r="F62" s="182"/>
      <c r="G62" s="426"/>
      <c r="H62" s="61">
        <f t="shared" si="3"/>
        <v>0</v>
      </c>
      <c r="I62" s="61">
        <f t="shared" si="4"/>
        <v>0</v>
      </c>
      <c r="J62" s="61">
        <f t="shared" si="5"/>
        <v>0</v>
      </c>
      <c r="K62" s="52"/>
    </row>
    <row r="63" spans="1:11" ht="12.75">
      <c r="A63" s="73"/>
      <c r="B63" s="55"/>
      <c r="C63" s="55"/>
      <c r="D63" s="55"/>
      <c r="E63" s="60"/>
      <c r="F63" s="182"/>
      <c r="G63" s="426"/>
      <c r="H63" s="61">
        <f t="shared" si="3"/>
        <v>0</v>
      </c>
      <c r="I63" s="61">
        <f t="shared" si="4"/>
        <v>0</v>
      </c>
      <c r="J63" s="61">
        <f t="shared" si="5"/>
        <v>0</v>
      </c>
      <c r="K63" s="52"/>
    </row>
    <row r="64" spans="1:11" ht="12.75">
      <c r="A64" s="77"/>
      <c r="B64" s="63"/>
      <c r="C64" s="63"/>
      <c r="D64" s="63"/>
      <c r="E64" s="140"/>
      <c r="F64" s="183"/>
      <c r="G64" s="510"/>
      <c r="H64" s="61">
        <f t="shared" si="3"/>
        <v>0</v>
      </c>
      <c r="I64" s="61">
        <f t="shared" si="4"/>
        <v>0</v>
      </c>
      <c r="J64" s="61">
        <f t="shared" si="5"/>
        <v>0</v>
      </c>
      <c r="K64" s="52"/>
    </row>
    <row r="65" spans="1:11" ht="12.75">
      <c r="A65" s="78"/>
      <c r="B65" s="79"/>
      <c r="C65" s="79"/>
      <c r="D65" s="79"/>
      <c r="E65" s="142"/>
      <c r="F65" s="142"/>
      <c r="G65" s="142"/>
      <c r="H65" s="80" t="s">
        <v>75</v>
      </c>
      <c r="I65" s="81">
        <f>SUM(I47:I64)</f>
        <v>0</v>
      </c>
      <c r="J65" s="81">
        <f>SUM(J47:J64)</f>
        <v>0</v>
      </c>
      <c r="K65" s="52"/>
    </row>
    <row r="66" spans="1:11" ht="12.75">
      <c r="A66" s="51"/>
      <c r="B66" s="52"/>
      <c r="C66" s="52"/>
      <c r="D66" s="52"/>
      <c r="E66" s="139"/>
      <c r="F66" s="139"/>
      <c r="G66" s="139"/>
      <c r="H66" s="52"/>
      <c r="I66" s="56"/>
      <c r="J66" s="52"/>
      <c r="K66" s="56"/>
    </row>
    <row r="67" spans="1:11" ht="12.75">
      <c r="A67" s="82" t="s">
        <v>76</v>
      </c>
      <c r="B67" s="83"/>
      <c r="C67" s="83"/>
      <c r="D67" s="84"/>
      <c r="E67" s="85" t="s">
        <v>77</v>
      </c>
      <c r="F67" s="85" t="s">
        <v>78</v>
      </c>
      <c r="G67" s="139"/>
      <c r="H67" s="52"/>
      <c r="I67" s="52"/>
      <c r="J67" s="52"/>
      <c r="K67" s="52"/>
    </row>
    <row r="68" spans="1:11" ht="12.75">
      <c r="A68" s="86" t="s">
        <v>516</v>
      </c>
      <c r="B68" s="87"/>
      <c r="C68" s="666" t="s">
        <v>79</v>
      </c>
      <c r="D68" s="667"/>
      <c r="E68" s="64">
        <f>J37</f>
        <v>0</v>
      </c>
      <c r="F68" s="64">
        <f>K37</f>
        <v>0</v>
      </c>
      <c r="G68" s="144"/>
      <c r="H68" s="52"/>
      <c r="I68" s="52"/>
      <c r="J68" s="52"/>
      <c r="K68" s="52"/>
    </row>
    <row r="69" spans="1:11" ht="12.75">
      <c r="A69" s="88"/>
      <c r="B69" s="89"/>
      <c r="C69" s="437" t="s">
        <v>80</v>
      </c>
      <c r="D69" s="90"/>
      <c r="E69" s="81">
        <f>I65</f>
        <v>0</v>
      </c>
      <c r="F69" s="81">
        <f>J65</f>
        <v>0</v>
      </c>
      <c r="G69" s="144"/>
      <c r="H69" s="52"/>
      <c r="I69" s="52"/>
      <c r="J69" s="52"/>
      <c r="K69" s="52"/>
    </row>
    <row r="70" spans="1:11" ht="12.75">
      <c r="A70" s="88"/>
      <c r="B70" s="89"/>
      <c r="C70" s="668" t="s">
        <v>548</v>
      </c>
      <c r="D70" s="727"/>
      <c r="E70" s="143"/>
      <c r="F70" s="143"/>
      <c r="G70" s="144"/>
      <c r="H70" s="52"/>
      <c r="I70" s="52"/>
      <c r="J70" s="52"/>
      <c r="K70" s="52"/>
    </row>
    <row r="71" spans="1:11" ht="12.75">
      <c r="A71" s="91"/>
      <c r="B71" s="92"/>
      <c r="C71" s="16" t="s">
        <v>81</v>
      </c>
      <c r="D71" s="83"/>
      <c r="E71" s="93">
        <f>SUM(E68:E70)</f>
        <v>0</v>
      </c>
      <c r="F71" s="93">
        <f>SUM(F68:F70)</f>
        <v>0</v>
      </c>
      <c r="G71" s="144"/>
      <c r="H71" s="52"/>
      <c r="I71" s="52"/>
      <c r="J71" s="52"/>
      <c r="K71" s="52"/>
    </row>
    <row r="72" spans="1:11" ht="12.75">
      <c r="A72" s="52"/>
      <c r="B72" s="52"/>
      <c r="C72" s="512" t="s">
        <v>549</v>
      </c>
      <c r="D72" s="512"/>
      <c r="E72" s="511"/>
      <c r="F72" s="511"/>
      <c r="G72" s="139"/>
      <c r="H72" s="52"/>
      <c r="I72" s="52"/>
      <c r="J72" s="52"/>
      <c r="K72" s="52"/>
    </row>
  </sheetData>
  <mergeCells count="3">
    <mergeCell ref="A2:K2"/>
    <mergeCell ref="C68:D68"/>
    <mergeCell ref="C70:D70"/>
  </mergeCells>
  <printOptions/>
  <pageMargins left="0.75" right="0.76" top="0.54" bottom="0.5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25">
      <selection activeCell="C30" sqref="C30"/>
    </sheetView>
  </sheetViews>
  <sheetFormatPr defaultColWidth="9.00390625" defaultRowHeight="12.75"/>
  <cols>
    <col min="1" max="1" width="6.375" style="0" customWidth="1"/>
    <col min="2" max="2" width="60.875" style="0" customWidth="1"/>
    <col min="3" max="3" width="22.125" style="0" customWidth="1"/>
    <col min="4" max="4" width="13.375" style="0" customWidth="1"/>
  </cols>
  <sheetData>
    <row r="2" spans="1:3" ht="12.75">
      <c r="A2" t="s">
        <v>507</v>
      </c>
      <c r="B2" s="5"/>
      <c r="C2" s="5" t="s">
        <v>505</v>
      </c>
    </row>
    <row r="3" ht="12.75">
      <c r="B3" s="5"/>
    </row>
    <row r="4" spans="2:4" ht="12.75">
      <c r="B4" s="696" t="s">
        <v>302</v>
      </c>
      <c r="C4" s="702"/>
      <c r="D4" s="702"/>
    </row>
    <row r="5" spans="2:4" ht="12.75">
      <c r="B5" s="702"/>
      <c r="C5" s="702"/>
      <c r="D5" s="702"/>
    </row>
    <row r="6" spans="2:4" ht="12.75">
      <c r="B6" s="702"/>
      <c r="C6" s="702"/>
      <c r="D6" s="702"/>
    </row>
    <row r="7" spans="1:4" ht="12.75">
      <c r="A7" s="163"/>
      <c r="B7" s="9" t="s">
        <v>304</v>
      </c>
      <c r="C7" s="728" t="s">
        <v>303</v>
      </c>
      <c r="D7" s="729"/>
    </row>
    <row r="8" spans="2:4" ht="12.75">
      <c r="B8" s="195" t="s">
        <v>216</v>
      </c>
      <c r="C8" s="145"/>
      <c r="D8" s="164"/>
    </row>
    <row r="9" spans="1:9" ht="25.5">
      <c r="A9" s="165" t="s">
        <v>0</v>
      </c>
      <c r="B9" s="165" t="s">
        <v>217</v>
      </c>
      <c r="C9" s="165" t="s">
        <v>218</v>
      </c>
      <c r="D9" s="165" t="s">
        <v>219</v>
      </c>
      <c r="E9" s="1"/>
      <c r="F9" s="1"/>
      <c r="G9" s="1"/>
      <c r="H9" s="1"/>
      <c r="I9" s="1"/>
    </row>
    <row r="10" spans="1:5" ht="15.75" customHeight="1">
      <c r="A10" s="166">
        <v>1</v>
      </c>
      <c r="B10" s="513" t="s">
        <v>220</v>
      </c>
      <c r="C10" s="166" t="s">
        <v>19</v>
      </c>
      <c r="D10" s="166"/>
      <c r="E10" s="167"/>
    </row>
    <row r="11" spans="1:5" ht="15.75" customHeight="1">
      <c r="A11" s="166">
        <v>2</v>
      </c>
      <c r="B11" s="513" t="s">
        <v>221</v>
      </c>
      <c r="C11" s="166" t="s">
        <v>19</v>
      </c>
      <c r="D11" s="166"/>
      <c r="E11" s="167"/>
    </row>
    <row r="12" spans="1:5" ht="15.75" customHeight="1">
      <c r="A12" s="166">
        <v>3</v>
      </c>
      <c r="B12" s="513" t="s">
        <v>222</v>
      </c>
      <c r="C12" s="166" t="s">
        <v>19</v>
      </c>
      <c r="D12" s="166"/>
      <c r="E12" s="167"/>
    </row>
    <row r="13" spans="1:5" ht="15.75" customHeight="1">
      <c r="A13" s="166">
        <v>4</v>
      </c>
      <c r="B13" s="513" t="s">
        <v>223</v>
      </c>
      <c r="C13" s="166" t="s">
        <v>19</v>
      </c>
      <c r="D13" s="166"/>
      <c r="E13" s="167"/>
    </row>
    <row r="14" spans="1:5" ht="15.75" customHeight="1">
      <c r="A14" s="166">
        <v>5</v>
      </c>
      <c r="B14" s="513" t="s">
        <v>224</v>
      </c>
      <c r="C14" s="166" t="s">
        <v>19</v>
      </c>
      <c r="D14" s="166"/>
      <c r="E14" s="167"/>
    </row>
    <row r="15" spans="1:5" ht="35.25" customHeight="1">
      <c r="A15" s="166">
        <v>6</v>
      </c>
      <c r="B15" s="514" t="s">
        <v>225</v>
      </c>
      <c r="C15" s="166" t="s">
        <v>19</v>
      </c>
      <c r="D15" s="166"/>
      <c r="E15" s="167"/>
    </row>
    <row r="16" spans="1:5" ht="15.75" customHeight="1">
      <c r="A16" s="166">
        <v>7</v>
      </c>
      <c r="B16" s="513" t="s">
        <v>226</v>
      </c>
      <c r="C16" s="166" t="s">
        <v>19</v>
      </c>
      <c r="D16" s="166"/>
      <c r="E16" s="167"/>
    </row>
    <row r="17" spans="1:5" ht="54" customHeight="1">
      <c r="A17" s="166">
        <v>8</v>
      </c>
      <c r="B17" s="514" t="s">
        <v>249</v>
      </c>
      <c r="C17" s="54" t="s">
        <v>19</v>
      </c>
      <c r="D17" s="166"/>
      <c r="E17" s="167"/>
    </row>
    <row r="18" spans="1:5" ht="21" customHeight="1">
      <c r="A18" s="166">
        <v>9</v>
      </c>
      <c r="B18" s="514" t="s">
        <v>251</v>
      </c>
      <c r="C18" s="54" t="s">
        <v>19</v>
      </c>
      <c r="D18" s="166"/>
      <c r="E18" s="167"/>
    </row>
    <row r="19" spans="1:5" ht="21" customHeight="1">
      <c r="A19" s="166">
        <v>10</v>
      </c>
      <c r="B19" s="514" t="s">
        <v>252</v>
      </c>
      <c r="C19" s="54" t="s">
        <v>19</v>
      </c>
      <c r="D19" s="166"/>
      <c r="E19" s="167"/>
    </row>
    <row r="20" spans="1:5" ht="30" customHeight="1">
      <c r="A20" s="168"/>
      <c r="B20" s="196" t="s">
        <v>227</v>
      </c>
      <c r="C20" s="168"/>
      <c r="D20" s="168"/>
      <c r="E20" s="167"/>
    </row>
    <row r="21" spans="1:5" ht="12.75">
      <c r="A21" s="168"/>
      <c r="B21" s="168"/>
      <c r="C21" s="168"/>
      <c r="D21" s="168"/>
      <c r="E21" s="167"/>
    </row>
    <row r="22" spans="1:5" ht="12.75">
      <c r="A22" s="197"/>
      <c r="B22" s="198" t="s">
        <v>228</v>
      </c>
      <c r="C22" s="199"/>
      <c r="D22" s="200"/>
      <c r="E22" s="167"/>
    </row>
    <row r="23" spans="1:9" ht="15.75" customHeight="1">
      <c r="A23" s="165" t="s">
        <v>0</v>
      </c>
      <c r="B23" s="165" t="s">
        <v>217</v>
      </c>
      <c r="C23" s="165" t="s">
        <v>229</v>
      </c>
      <c r="D23" s="165" t="s">
        <v>230</v>
      </c>
      <c r="E23" s="167"/>
      <c r="F23" s="169"/>
      <c r="G23" s="167"/>
      <c r="H23" s="169"/>
      <c r="I23" s="169"/>
    </row>
    <row r="24" spans="1:9" ht="25.5">
      <c r="A24" s="170">
        <v>1</v>
      </c>
      <c r="B24" s="515" t="s">
        <v>554</v>
      </c>
      <c r="C24" s="170" t="s">
        <v>231</v>
      </c>
      <c r="D24" s="170"/>
      <c r="E24" s="167"/>
      <c r="F24" s="169"/>
      <c r="G24" s="169"/>
      <c r="H24" s="169"/>
      <c r="I24" s="169"/>
    </row>
    <row r="25" spans="1:9" ht="25.5">
      <c r="A25" s="170">
        <v>2</v>
      </c>
      <c r="B25" s="514" t="s">
        <v>232</v>
      </c>
      <c r="C25" s="170" t="s">
        <v>231</v>
      </c>
      <c r="D25" s="166"/>
      <c r="E25" s="167"/>
      <c r="F25" s="169"/>
      <c r="G25" s="169"/>
      <c r="H25" s="169"/>
      <c r="I25" s="169"/>
    </row>
    <row r="26" spans="1:5" s="521" customFormat="1" ht="38.25">
      <c r="A26" s="170">
        <v>3</v>
      </c>
      <c r="B26" s="545" t="s">
        <v>233</v>
      </c>
      <c r="C26" s="546" t="s">
        <v>250</v>
      </c>
      <c r="D26" s="547"/>
      <c r="E26" s="548"/>
    </row>
    <row r="27" spans="1:5" ht="25.5">
      <c r="A27" s="170">
        <v>4</v>
      </c>
      <c r="B27" s="514" t="s">
        <v>234</v>
      </c>
      <c r="C27" s="54" t="s">
        <v>235</v>
      </c>
      <c r="D27" s="166"/>
      <c r="E27" s="167"/>
    </row>
    <row r="28" spans="1:5" ht="25.5">
      <c r="A28" s="170">
        <v>5</v>
      </c>
      <c r="B28" s="513" t="s">
        <v>236</v>
      </c>
      <c r="C28" s="166" t="s">
        <v>237</v>
      </c>
      <c r="D28" s="166"/>
      <c r="E28" s="167"/>
    </row>
    <row r="29" spans="1:4" ht="25.5">
      <c r="A29" s="166">
        <v>6</v>
      </c>
      <c r="B29" s="513" t="s">
        <v>238</v>
      </c>
      <c r="C29" s="166" t="s">
        <v>231</v>
      </c>
      <c r="D29" s="166"/>
    </row>
    <row r="30" spans="2:4" ht="12.75">
      <c r="B30" s="171"/>
      <c r="C30" s="167"/>
      <c r="D30" s="162"/>
    </row>
    <row r="31" ht="15.75">
      <c r="A31" s="172" t="s">
        <v>239</v>
      </c>
    </row>
    <row r="32" ht="12.75">
      <c r="A32" t="s">
        <v>240</v>
      </c>
    </row>
  </sheetData>
  <mergeCells count="2">
    <mergeCell ref="C7:D7"/>
    <mergeCell ref="B4:D6"/>
  </mergeCells>
  <printOptions/>
  <pageMargins left="0.17" right="0.15748031496062992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43"/>
  <sheetViews>
    <sheetView workbookViewId="0" topLeftCell="A10">
      <selection activeCell="H30" sqref="H30"/>
    </sheetView>
  </sheetViews>
  <sheetFormatPr defaultColWidth="9.00390625" defaultRowHeight="12.75"/>
  <cols>
    <col min="1" max="1" width="8.00390625" style="0" customWidth="1"/>
    <col min="2" max="2" width="31.25390625" style="0" customWidth="1"/>
    <col min="3" max="3" width="12.125" style="0" customWidth="1"/>
    <col min="4" max="4" width="13.00390625" style="0" customWidth="1"/>
    <col min="5" max="5" width="12.125" style="0" customWidth="1"/>
    <col min="6" max="6" width="13.00390625" style="0" customWidth="1"/>
    <col min="8" max="8" width="10.375" style="0" customWidth="1"/>
    <col min="9" max="9" width="10.625" style="0" customWidth="1"/>
    <col min="10" max="10" width="11.125" style="0" customWidth="1"/>
  </cols>
  <sheetData>
    <row r="2" spans="1:10" ht="12.75">
      <c r="A2" t="s">
        <v>507</v>
      </c>
      <c r="C2" s="5"/>
      <c r="I2" s="5" t="s">
        <v>505</v>
      </c>
      <c r="J2" s="5"/>
    </row>
    <row r="3" spans="2:4" ht="18">
      <c r="B3" s="173" t="s">
        <v>241</v>
      </c>
      <c r="C3" s="167"/>
      <c r="D3" s="162"/>
    </row>
    <row r="4" spans="1:9" ht="12.75">
      <c r="A4" s="51"/>
      <c r="B4" s="51" t="s">
        <v>371</v>
      </c>
      <c r="C4" s="52"/>
      <c r="D4" s="52"/>
      <c r="E4" s="52"/>
      <c r="F4" s="52"/>
      <c r="G4" s="52"/>
      <c r="H4" s="56"/>
      <c r="I4" s="52"/>
    </row>
    <row r="5" spans="1:9" ht="15.75">
      <c r="A5" s="51"/>
      <c r="B5" s="312" t="s">
        <v>372</v>
      </c>
      <c r="C5" s="52"/>
      <c r="D5" s="52"/>
      <c r="E5" s="52"/>
      <c r="F5" s="52"/>
      <c r="G5" s="52"/>
      <c r="H5" s="56"/>
      <c r="I5" s="52"/>
    </row>
    <row r="6" spans="1:9" ht="12.75">
      <c r="A6" s="71"/>
      <c r="B6" s="52"/>
      <c r="C6" s="52"/>
      <c r="D6" s="52"/>
      <c r="E6" s="52"/>
      <c r="F6" s="52"/>
      <c r="G6" s="52"/>
      <c r="H6" s="56"/>
      <c r="I6" s="52"/>
    </row>
    <row r="7" spans="1:10" ht="36">
      <c r="A7" s="53" t="s">
        <v>44</v>
      </c>
      <c r="B7" s="53" t="s">
        <v>72</v>
      </c>
      <c r="C7" s="53" t="s">
        <v>73</v>
      </c>
      <c r="D7" s="53" t="s">
        <v>74</v>
      </c>
      <c r="E7" s="53" t="s">
        <v>367</v>
      </c>
      <c r="F7" s="53" t="s">
        <v>40</v>
      </c>
      <c r="G7" s="53" t="s">
        <v>4</v>
      </c>
      <c r="H7" s="53" t="s">
        <v>41</v>
      </c>
      <c r="I7" s="53" t="s">
        <v>368</v>
      </c>
      <c r="J7" s="53" t="s">
        <v>369</v>
      </c>
    </row>
    <row r="8" spans="1:10" ht="12.75">
      <c r="A8" s="73">
        <v>1</v>
      </c>
      <c r="B8" s="55"/>
      <c r="C8" s="55"/>
      <c r="D8" s="60"/>
      <c r="E8" s="60"/>
      <c r="F8" s="182"/>
      <c r="G8" s="426"/>
      <c r="H8" s="61">
        <f>F8*G8+F8</f>
        <v>0</v>
      </c>
      <c r="I8" s="61">
        <f>F8*E8</f>
        <v>0</v>
      </c>
      <c r="J8" s="61">
        <f>I8*G8+I8</f>
        <v>0</v>
      </c>
    </row>
    <row r="9" spans="1:10" ht="12.75">
      <c r="A9" s="73">
        <v>2</v>
      </c>
      <c r="B9" s="55"/>
      <c r="C9" s="55"/>
      <c r="D9" s="60"/>
      <c r="E9" s="60"/>
      <c r="F9" s="182"/>
      <c r="G9" s="426"/>
      <c r="H9" s="61">
        <f aca="true" t="shared" si="0" ref="H9:H31">F9*G9+F9</f>
        <v>0</v>
      </c>
      <c r="I9" s="61">
        <f aca="true" t="shared" si="1" ref="I9:I23">F9*E9</f>
        <v>0</v>
      </c>
      <c r="J9" s="61">
        <f aca="true" t="shared" si="2" ref="J9:J31">I9*G9+I9</f>
        <v>0</v>
      </c>
    </row>
    <row r="10" spans="1:10" ht="12.75">
      <c r="A10" s="73">
        <v>3</v>
      </c>
      <c r="B10" s="55"/>
      <c r="C10" s="55"/>
      <c r="D10" s="60"/>
      <c r="E10" s="60"/>
      <c r="F10" s="182"/>
      <c r="G10" s="426"/>
      <c r="H10" s="61">
        <f t="shared" si="0"/>
        <v>0</v>
      </c>
      <c r="I10" s="61">
        <f t="shared" si="1"/>
        <v>0</v>
      </c>
      <c r="J10" s="61">
        <f t="shared" si="2"/>
        <v>0</v>
      </c>
    </row>
    <row r="11" spans="1:10" ht="12.75">
      <c r="A11" s="73">
        <v>4</v>
      </c>
      <c r="B11" s="55"/>
      <c r="C11" s="55"/>
      <c r="D11" s="60"/>
      <c r="E11" s="60"/>
      <c r="F11" s="182"/>
      <c r="G11" s="426"/>
      <c r="H11" s="61">
        <f t="shared" si="0"/>
        <v>0</v>
      </c>
      <c r="I11" s="61">
        <f t="shared" si="1"/>
        <v>0</v>
      </c>
      <c r="J11" s="61">
        <f t="shared" si="2"/>
        <v>0</v>
      </c>
    </row>
    <row r="12" spans="1:10" ht="12.75">
      <c r="A12" s="73">
        <v>5</v>
      </c>
      <c r="B12" s="55"/>
      <c r="C12" s="55"/>
      <c r="D12" s="60"/>
      <c r="E12" s="60"/>
      <c r="F12" s="182"/>
      <c r="G12" s="426"/>
      <c r="H12" s="61">
        <f t="shared" si="0"/>
        <v>0</v>
      </c>
      <c r="I12" s="61">
        <f t="shared" si="1"/>
        <v>0</v>
      </c>
      <c r="J12" s="61">
        <f t="shared" si="2"/>
        <v>0</v>
      </c>
    </row>
    <row r="13" spans="1:10" ht="12.75">
      <c r="A13" s="73">
        <v>6</v>
      </c>
      <c r="B13" s="55"/>
      <c r="C13" s="55"/>
      <c r="D13" s="60"/>
      <c r="E13" s="60"/>
      <c r="F13" s="182"/>
      <c r="G13" s="426"/>
      <c r="H13" s="61">
        <f t="shared" si="0"/>
        <v>0</v>
      </c>
      <c r="I13" s="61">
        <f t="shared" si="1"/>
        <v>0</v>
      </c>
      <c r="J13" s="61">
        <f t="shared" si="2"/>
        <v>0</v>
      </c>
    </row>
    <row r="14" spans="1:10" ht="12.75">
      <c r="A14" s="73">
        <v>7</v>
      </c>
      <c r="B14" s="59"/>
      <c r="C14" s="55"/>
      <c r="D14" s="60"/>
      <c r="E14" s="75"/>
      <c r="F14" s="182"/>
      <c r="G14" s="509"/>
      <c r="H14" s="61">
        <f t="shared" si="0"/>
        <v>0</v>
      </c>
      <c r="I14" s="61">
        <f t="shared" si="1"/>
        <v>0</v>
      </c>
      <c r="J14" s="61">
        <f t="shared" si="2"/>
        <v>0</v>
      </c>
    </row>
    <row r="15" spans="1:10" ht="12.75">
      <c r="A15" s="73">
        <v>8</v>
      </c>
      <c r="B15" s="55"/>
      <c r="C15" s="55"/>
      <c r="D15" s="60"/>
      <c r="E15" s="60"/>
      <c r="F15" s="182"/>
      <c r="G15" s="426"/>
      <c r="H15" s="61">
        <f t="shared" si="0"/>
        <v>0</v>
      </c>
      <c r="I15" s="61">
        <f t="shared" si="1"/>
        <v>0</v>
      </c>
      <c r="J15" s="61">
        <f t="shared" si="2"/>
        <v>0</v>
      </c>
    </row>
    <row r="16" spans="1:10" ht="12.75">
      <c r="A16" s="73">
        <v>9</v>
      </c>
      <c r="B16" s="55"/>
      <c r="C16" s="55"/>
      <c r="D16" s="60"/>
      <c r="E16" s="60"/>
      <c r="F16" s="182"/>
      <c r="G16" s="426"/>
      <c r="H16" s="61">
        <f t="shared" si="0"/>
        <v>0</v>
      </c>
      <c r="I16" s="61">
        <f t="shared" si="1"/>
        <v>0</v>
      </c>
      <c r="J16" s="61">
        <f t="shared" si="2"/>
        <v>0</v>
      </c>
    </row>
    <row r="17" spans="1:10" ht="12.75">
      <c r="A17" s="73">
        <v>10</v>
      </c>
      <c r="B17" s="55"/>
      <c r="C17" s="55"/>
      <c r="D17" s="60"/>
      <c r="E17" s="60"/>
      <c r="F17" s="182"/>
      <c r="G17" s="426"/>
      <c r="H17" s="61">
        <f t="shared" si="0"/>
        <v>0</v>
      </c>
      <c r="I17" s="61">
        <f t="shared" si="1"/>
        <v>0</v>
      </c>
      <c r="J17" s="61">
        <f t="shared" si="2"/>
        <v>0</v>
      </c>
    </row>
    <row r="18" spans="1:10" ht="12.75">
      <c r="A18" s="73">
        <v>11</v>
      </c>
      <c r="B18" s="55"/>
      <c r="C18" s="55"/>
      <c r="D18" s="60"/>
      <c r="E18" s="60"/>
      <c r="F18" s="182"/>
      <c r="G18" s="426"/>
      <c r="H18" s="61">
        <f t="shared" si="0"/>
        <v>0</v>
      </c>
      <c r="I18" s="61">
        <f t="shared" si="1"/>
        <v>0</v>
      </c>
      <c r="J18" s="61">
        <f t="shared" si="2"/>
        <v>0</v>
      </c>
    </row>
    <row r="19" spans="1:10" ht="12.75">
      <c r="A19" s="73">
        <v>12</v>
      </c>
      <c r="B19" s="55"/>
      <c r="C19" s="55"/>
      <c r="D19" s="60"/>
      <c r="E19" s="60"/>
      <c r="F19" s="182"/>
      <c r="G19" s="426"/>
      <c r="H19" s="61">
        <f t="shared" si="0"/>
        <v>0</v>
      </c>
      <c r="I19" s="61">
        <f t="shared" si="1"/>
        <v>0</v>
      </c>
      <c r="J19" s="61">
        <f t="shared" si="2"/>
        <v>0</v>
      </c>
    </row>
    <row r="20" spans="1:10" ht="12.75">
      <c r="A20" s="73">
        <v>13</v>
      </c>
      <c r="B20" s="55"/>
      <c r="C20" s="55"/>
      <c r="D20" s="60"/>
      <c r="E20" s="60"/>
      <c r="F20" s="182"/>
      <c r="G20" s="426"/>
      <c r="H20" s="61">
        <f t="shared" si="0"/>
        <v>0</v>
      </c>
      <c r="I20" s="61">
        <f t="shared" si="1"/>
        <v>0</v>
      </c>
      <c r="J20" s="61">
        <f t="shared" si="2"/>
        <v>0</v>
      </c>
    </row>
    <row r="21" spans="1:10" ht="12.75">
      <c r="A21" s="73">
        <v>14</v>
      </c>
      <c r="B21" s="55"/>
      <c r="C21" s="55"/>
      <c r="D21" s="60"/>
      <c r="E21" s="60"/>
      <c r="F21" s="182"/>
      <c r="G21" s="426"/>
      <c r="H21" s="61">
        <f t="shared" si="0"/>
        <v>0</v>
      </c>
      <c r="I21" s="61">
        <f t="shared" si="1"/>
        <v>0</v>
      </c>
      <c r="J21" s="61">
        <f t="shared" si="2"/>
        <v>0</v>
      </c>
    </row>
    <row r="22" spans="1:10" ht="12.75">
      <c r="A22" s="73">
        <v>15</v>
      </c>
      <c r="B22" s="55"/>
      <c r="C22" s="55"/>
      <c r="D22" s="60"/>
      <c r="E22" s="60"/>
      <c r="F22" s="182"/>
      <c r="G22" s="426"/>
      <c r="H22" s="61">
        <f t="shared" si="0"/>
        <v>0</v>
      </c>
      <c r="I22" s="61">
        <f t="shared" si="1"/>
        <v>0</v>
      </c>
      <c r="J22" s="61">
        <f t="shared" si="2"/>
        <v>0</v>
      </c>
    </row>
    <row r="23" spans="1:10" ht="12.75">
      <c r="A23" s="73">
        <v>16</v>
      </c>
      <c r="B23" s="55"/>
      <c r="C23" s="55"/>
      <c r="D23" s="60"/>
      <c r="E23" s="60"/>
      <c r="F23" s="182"/>
      <c r="G23" s="426"/>
      <c r="H23" s="61">
        <f t="shared" si="0"/>
        <v>0</v>
      </c>
      <c r="I23" s="61">
        <f t="shared" si="1"/>
        <v>0</v>
      </c>
      <c r="J23" s="61">
        <f t="shared" si="2"/>
        <v>0</v>
      </c>
    </row>
    <row r="24" spans="1:10" ht="12.75">
      <c r="A24" s="73">
        <v>17</v>
      </c>
      <c r="B24" s="55"/>
      <c r="C24" s="55"/>
      <c r="D24" s="60"/>
      <c r="E24" s="60"/>
      <c r="F24" s="182"/>
      <c r="G24" s="426"/>
      <c r="H24" s="61">
        <f t="shared" si="0"/>
        <v>0</v>
      </c>
      <c r="I24" s="61">
        <f aca="true" t="shared" si="3" ref="I24:I30">F24*E24</f>
        <v>0</v>
      </c>
      <c r="J24" s="61">
        <f t="shared" si="2"/>
        <v>0</v>
      </c>
    </row>
    <row r="25" spans="1:10" ht="12.75">
      <c r="A25" s="73">
        <v>18</v>
      </c>
      <c r="B25" s="2"/>
      <c r="C25" s="2"/>
      <c r="D25" s="206"/>
      <c r="E25" s="206"/>
      <c r="F25" s="257"/>
      <c r="G25" s="516"/>
      <c r="H25" s="61">
        <f t="shared" si="0"/>
        <v>0</v>
      </c>
      <c r="I25" s="61">
        <f t="shared" si="3"/>
        <v>0</v>
      </c>
      <c r="J25" s="61">
        <f t="shared" si="2"/>
        <v>0</v>
      </c>
    </row>
    <row r="26" spans="1:10" ht="12.75">
      <c r="A26" s="73">
        <v>19</v>
      </c>
      <c r="B26" s="2"/>
      <c r="C26" s="2"/>
      <c r="D26" s="206"/>
      <c r="E26" s="206"/>
      <c r="F26" s="257"/>
      <c r="G26" s="516"/>
      <c r="H26" s="61">
        <f t="shared" si="0"/>
        <v>0</v>
      </c>
      <c r="I26" s="61">
        <f t="shared" si="3"/>
        <v>0</v>
      </c>
      <c r="J26" s="61">
        <f t="shared" si="2"/>
        <v>0</v>
      </c>
    </row>
    <row r="27" spans="1:10" ht="12.75">
      <c r="A27" s="73">
        <v>20</v>
      </c>
      <c r="B27" s="2"/>
      <c r="C27" s="2"/>
      <c r="D27" s="206"/>
      <c r="E27" s="206"/>
      <c r="F27" s="257"/>
      <c r="G27" s="516"/>
      <c r="H27" s="61">
        <f t="shared" si="0"/>
        <v>0</v>
      </c>
      <c r="I27" s="61">
        <f t="shared" si="3"/>
        <v>0</v>
      </c>
      <c r="J27" s="61">
        <f t="shared" si="2"/>
        <v>0</v>
      </c>
    </row>
    <row r="28" spans="1:10" ht="12.75">
      <c r="A28" s="73">
        <v>21</v>
      </c>
      <c r="B28" s="2"/>
      <c r="C28" s="2"/>
      <c r="D28" s="206"/>
      <c r="E28" s="206"/>
      <c r="F28" s="257"/>
      <c r="G28" s="516"/>
      <c r="H28" s="61">
        <f t="shared" si="0"/>
        <v>0</v>
      </c>
      <c r="I28" s="61">
        <f t="shared" si="3"/>
        <v>0</v>
      </c>
      <c r="J28" s="61">
        <f t="shared" si="2"/>
        <v>0</v>
      </c>
    </row>
    <row r="29" spans="1:10" ht="12.75">
      <c r="A29" s="73">
        <v>22</v>
      </c>
      <c r="B29" s="2"/>
      <c r="C29" s="2"/>
      <c r="D29" s="206"/>
      <c r="E29" s="206"/>
      <c r="F29" s="257"/>
      <c r="G29" s="516"/>
      <c r="H29" s="61">
        <f t="shared" si="0"/>
        <v>0</v>
      </c>
      <c r="I29" s="61">
        <f t="shared" si="3"/>
        <v>0</v>
      </c>
      <c r="J29" s="61">
        <f t="shared" si="2"/>
        <v>0</v>
      </c>
    </row>
    <row r="30" spans="1:10" ht="12.75">
      <c r="A30" s="73">
        <v>23</v>
      </c>
      <c r="B30" s="2"/>
      <c r="C30" s="2"/>
      <c r="D30" s="206"/>
      <c r="E30" s="206"/>
      <c r="F30" s="257"/>
      <c r="G30" s="516"/>
      <c r="H30" s="61">
        <f t="shared" si="0"/>
        <v>0</v>
      </c>
      <c r="I30" s="61">
        <f t="shared" si="3"/>
        <v>0</v>
      </c>
      <c r="J30" s="61">
        <f t="shared" si="2"/>
        <v>0</v>
      </c>
    </row>
    <row r="31" spans="1:10" ht="12.75">
      <c r="A31" s="73">
        <v>24</v>
      </c>
      <c r="B31" s="2"/>
      <c r="C31" s="2"/>
      <c r="D31" s="206"/>
      <c r="E31" s="206"/>
      <c r="F31" s="257"/>
      <c r="G31" s="516"/>
      <c r="H31" s="61">
        <f t="shared" si="0"/>
        <v>0</v>
      </c>
      <c r="I31" s="61">
        <f>F31*E31</f>
        <v>0</v>
      </c>
      <c r="J31" s="61">
        <f t="shared" si="2"/>
        <v>0</v>
      </c>
    </row>
    <row r="32" spans="1:10" ht="12.75">
      <c r="A32" s="739" t="s">
        <v>242</v>
      </c>
      <c r="B32" s="740"/>
      <c r="C32" s="740"/>
      <c r="D32" s="740"/>
      <c r="E32" s="740"/>
      <c r="F32" s="740"/>
      <c r="G32" s="740"/>
      <c r="H32" s="741"/>
      <c r="I32" s="174">
        <f>SUM(I8:I31)</f>
        <v>0</v>
      </c>
      <c r="J32" s="174">
        <f>SUM(J8:J31)</f>
        <v>0</v>
      </c>
    </row>
    <row r="34" spans="1:9" ht="12.75">
      <c r="A34" s="175"/>
      <c r="B34" s="175"/>
      <c r="C34" s="175"/>
      <c r="D34" s="175"/>
      <c r="E34" s="3"/>
      <c r="F34" s="3"/>
      <c r="G34" s="742" t="s">
        <v>77</v>
      </c>
      <c r="H34" s="742"/>
      <c r="I34" s="176" t="s">
        <v>78</v>
      </c>
    </row>
    <row r="35" spans="1:9" ht="12.75">
      <c r="A35" s="3"/>
      <c r="B35" s="177" t="s">
        <v>370</v>
      </c>
      <c r="C35" s="731" t="s">
        <v>243</v>
      </c>
      <c r="D35" s="731"/>
      <c r="E35" s="731"/>
      <c r="F35" s="731"/>
      <c r="G35" s="732">
        <f>I32</f>
        <v>0</v>
      </c>
      <c r="H35" s="733"/>
      <c r="I35" s="174">
        <f>J32</f>
        <v>0</v>
      </c>
    </row>
    <row r="36" spans="1:9" ht="12.75">
      <c r="A36" s="175"/>
      <c r="B36" s="178"/>
      <c r="C36" s="731" t="s">
        <v>550</v>
      </c>
      <c r="D36" s="731"/>
      <c r="E36" s="731"/>
      <c r="F36" s="731"/>
      <c r="G36" s="732"/>
      <c r="H36" s="732"/>
      <c r="I36" s="174"/>
    </row>
    <row r="37" spans="1:9" ht="12.75">
      <c r="A37" s="175"/>
      <c r="B37" s="179"/>
      <c r="C37" s="731" t="s">
        <v>81</v>
      </c>
      <c r="D37" s="731"/>
      <c r="E37" s="731"/>
      <c r="F37" s="731"/>
      <c r="G37" s="732">
        <f>SUM(G35:G36)</f>
        <v>0</v>
      </c>
      <c r="H37" s="733"/>
      <c r="I37" s="174">
        <f>SUM(I35:I36)</f>
        <v>0</v>
      </c>
    </row>
    <row r="38" spans="3:9" ht="12.75">
      <c r="C38" s="734" t="s">
        <v>551</v>
      </c>
      <c r="D38" s="735"/>
      <c r="E38" s="735"/>
      <c r="F38" s="736"/>
      <c r="G38" s="737"/>
      <c r="H38" s="738"/>
      <c r="I38" s="2"/>
    </row>
    <row r="39" spans="2:19" ht="27.75" customHeight="1">
      <c r="B39" s="730" t="s">
        <v>508</v>
      </c>
      <c r="C39" s="730"/>
      <c r="D39" s="730"/>
      <c r="E39" s="730"/>
      <c r="F39" s="730"/>
      <c r="G39" s="730"/>
      <c r="H39" s="730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5" ht="12.75">
      <c r="B40" s="95"/>
      <c r="C40" s="95"/>
      <c r="D40" s="95"/>
      <c r="E40" s="95"/>
    </row>
    <row r="41" spans="2:5" ht="12.75">
      <c r="B41" s="95"/>
      <c r="C41" s="95"/>
      <c r="D41" s="95"/>
      <c r="E41" s="95"/>
    </row>
    <row r="42" spans="2:5" ht="12.75">
      <c r="B42" s="95"/>
      <c r="C42" s="95"/>
      <c r="D42" s="95"/>
      <c r="E42" s="95"/>
    </row>
    <row r="43" spans="2:5" ht="12.75">
      <c r="B43" s="95"/>
      <c r="C43" s="95"/>
      <c r="D43" s="95"/>
      <c r="E43" s="95"/>
    </row>
  </sheetData>
  <mergeCells count="11">
    <mergeCell ref="A32:H32"/>
    <mergeCell ref="G34:H34"/>
    <mergeCell ref="C35:F35"/>
    <mergeCell ref="G35:H35"/>
    <mergeCell ref="B39:H39"/>
    <mergeCell ref="C36:F36"/>
    <mergeCell ref="G36:H36"/>
    <mergeCell ref="C37:F37"/>
    <mergeCell ref="G37:H37"/>
    <mergeCell ref="C38:F38"/>
    <mergeCell ref="G38:H38"/>
  </mergeCells>
  <printOptions/>
  <pageMargins left="0.5" right="0.53" top="0.51" bottom="0.18" header="0.5118110236220472" footer="0.18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G26" sqref="G26"/>
    </sheetView>
  </sheetViews>
  <sheetFormatPr defaultColWidth="9.00390625" defaultRowHeight="12.75"/>
  <cols>
    <col min="1" max="1" width="5.375" style="0" customWidth="1"/>
    <col min="2" max="2" width="31.125" style="0" customWidth="1"/>
    <col min="3" max="3" width="11.00390625" style="1" customWidth="1"/>
    <col min="10" max="10" width="12.375" style="0" customWidth="1"/>
    <col min="11" max="11" width="14.875" style="0" customWidth="1"/>
  </cols>
  <sheetData>
    <row r="2" spans="1:11" ht="12.75">
      <c r="A2" s="207"/>
      <c r="B2" s="587" t="s">
        <v>581</v>
      </c>
      <c r="C2" s="247"/>
      <c r="D2" s="207"/>
      <c r="E2" s="207"/>
      <c r="F2" s="207"/>
      <c r="G2" s="209"/>
      <c r="H2" s="207"/>
      <c r="I2" s="207"/>
      <c r="J2" s="438" t="s">
        <v>505</v>
      </c>
      <c r="K2" s="207"/>
    </row>
    <row r="3" spans="1:11" ht="12.75">
      <c r="A3" s="208"/>
      <c r="B3" s="207"/>
      <c r="C3" s="247"/>
      <c r="D3" s="207"/>
      <c r="E3" s="207"/>
      <c r="F3" s="207"/>
      <c r="G3" s="207"/>
      <c r="H3" s="207"/>
      <c r="I3" s="207"/>
      <c r="J3" s="207"/>
      <c r="K3" s="207"/>
    </row>
    <row r="4" spans="1:11" ht="30">
      <c r="A4" s="210" t="s">
        <v>0</v>
      </c>
      <c r="B4" s="254" t="s">
        <v>1</v>
      </c>
      <c r="C4" s="248" t="s">
        <v>266</v>
      </c>
      <c r="D4" s="211" t="s">
        <v>267</v>
      </c>
      <c r="E4" s="212" t="s">
        <v>267</v>
      </c>
      <c r="F4" s="212" t="s">
        <v>268</v>
      </c>
      <c r="G4" s="213" t="s">
        <v>269</v>
      </c>
      <c r="H4" s="214" t="s">
        <v>270</v>
      </c>
      <c r="I4" s="215" t="s">
        <v>271</v>
      </c>
      <c r="J4" s="213" t="s">
        <v>272</v>
      </c>
      <c r="K4" s="213" t="s">
        <v>272</v>
      </c>
    </row>
    <row r="5" spans="1:11" ht="15">
      <c r="A5" s="216"/>
      <c r="B5" s="240"/>
      <c r="C5" s="249"/>
      <c r="D5" s="217" t="s">
        <v>273</v>
      </c>
      <c r="E5" s="218" t="s">
        <v>274</v>
      </c>
      <c r="F5" s="218" t="s">
        <v>275</v>
      </c>
      <c r="G5" s="219" t="s">
        <v>276</v>
      </c>
      <c r="H5" s="220" t="s">
        <v>277</v>
      </c>
      <c r="I5" s="221" t="s">
        <v>278</v>
      </c>
      <c r="J5" s="219" t="s">
        <v>279</v>
      </c>
      <c r="K5" s="219" t="s">
        <v>280</v>
      </c>
    </row>
    <row r="6" spans="1:11" ht="15">
      <c r="A6" s="216"/>
      <c r="B6" s="241"/>
      <c r="C6" s="249" t="s">
        <v>3</v>
      </c>
      <c r="D6" s="222"/>
      <c r="E6" s="218"/>
      <c r="F6" s="218"/>
      <c r="G6" s="219" t="s">
        <v>2</v>
      </c>
      <c r="H6" s="220"/>
      <c r="I6" s="221" t="s">
        <v>2</v>
      </c>
      <c r="J6" s="219"/>
      <c r="K6" s="219"/>
    </row>
    <row r="7" spans="1:11" ht="15">
      <c r="A7" s="223"/>
      <c r="B7" s="242"/>
      <c r="C7" s="250" t="s">
        <v>353</v>
      </c>
      <c r="D7" s="224"/>
      <c r="E7" s="218"/>
      <c r="F7" s="218"/>
      <c r="G7" s="219" t="s">
        <v>281</v>
      </c>
      <c r="H7" s="220"/>
      <c r="I7" s="221" t="s">
        <v>281</v>
      </c>
      <c r="J7" s="219" t="s">
        <v>281</v>
      </c>
      <c r="K7" s="219" t="s">
        <v>281</v>
      </c>
    </row>
    <row r="8" spans="1:11" ht="12.75">
      <c r="A8" s="225">
        <v>1</v>
      </c>
      <c r="B8" s="243">
        <v>2</v>
      </c>
      <c r="C8" s="251">
        <v>3</v>
      </c>
      <c r="D8" s="226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  <c r="J8" s="227">
        <v>10</v>
      </c>
      <c r="K8" s="227">
        <v>11</v>
      </c>
    </row>
    <row r="9" spans="1:11" ht="15">
      <c r="A9" s="228">
        <v>1</v>
      </c>
      <c r="B9" s="244" t="s">
        <v>283</v>
      </c>
      <c r="C9" s="423">
        <v>200</v>
      </c>
      <c r="D9" s="229">
        <f aca="true" t="shared" si="0" ref="D9:D20">E9*F9</f>
        <v>0</v>
      </c>
      <c r="E9" s="230"/>
      <c r="F9" s="256"/>
      <c r="G9" s="255"/>
      <c r="H9" s="588"/>
      <c r="I9" s="231">
        <f>G9+G9*H9</f>
        <v>0</v>
      </c>
      <c r="J9" s="231">
        <f>G9*F9</f>
        <v>0</v>
      </c>
      <c r="K9" s="231">
        <f>J9*H9+J9</f>
        <v>0</v>
      </c>
    </row>
    <row r="10" spans="1:11" ht="15">
      <c r="A10" s="228">
        <v>2</v>
      </c>
      <c r="B10" s="244" t="s">
        <v>284</v>
      </c>
      <c r="C10" s="423">
        <v>10000</v>
      </c>
      <c r="D10" s="229">
        <f t="shared" si="0"/>
        <v>0</v>
      </c>
      <c r="E10" s="230"/>
      <c r="F10" s="256"/>
      <c r="G10" s="255"/>
      <c r="H10" s="588"/>
      <c r="I10" s="231">
        <f aca="true" t="shared" si="1" ref="I10:I19">G10+(G10*H10)</f>
        <v>0</v>
      </c>
      <c r="J10" s="231">
        <f>G10*F10</f>
        <v>0</v>
      </c>
      <c r="K10" s="231">
        <f aca="true" t="shared" si="2" ref="K10:K20">J10*H10+J10</f>
        <v>0</v>
      </c>
    </row>
    <row r="11" spans="1:11" ht="15">
      <c r="A11" s="228">
        <v>3</v>
      </c>
      <c r="B11" s="245" t="s">
        <v>285</v>
      </c>
      <c r="C11" s="423">
        <v>12000</v>
      </c>
      <c r="D11" s="229">
        <f t="shared" si="0"/>
        <v>0</v>
      </c>
      <c r="E11" s="230"/>
      <c r="F11" s="256"/>
      <c r="G11" s="255"/>
      <c r="H11" s="588"/>
      <c r="I11" s="231">
        <f t="shared" si="1"/>
        <v>0</v>
      </c>
      <c r="J11" s="231">
        <f aca="true" t="shared" si="3" ref="J11:J20">G11*F11</f>
        <v>0</v>
      </c>
      <c r="K11" s="231">
        <f t="shared" si="2"/>
        <v>0</v>
      </c>
    </row>
    <row r="12" spans="1:11" ht="15">
      <c r="A12" s="228">
        <v>4</v>
      </c>
      <c r="B12" s="245" t="s">
        <v>286</v>
      </c>
      <c r="C12" s="423">
        <v>12000</v>
      </c>
      <c r="D12" s="229">
        <f t="shared" si="0"/>
        <v>0</v>
      </c>
      <c r="E12" s="230"/>
      <c r="F12" s="256"/>
      <c r="G12" s="255"/>
      <c r="H12" s="588"/>
      <c r="I12" s="231">
        <f t="shared" si="1"/>
        <v>0</v>
      </c>
      <c r="J12" s="231">
        <f t="shared" si="3"/>
        <v>0</v>
      </c>
      <c r="K12" s="231">
        <f t="shared" si="2"/>
        <v>0</v>
      </c>
    </row>
    <row r="13" spans="1:11" ht="15">
      <c r="A13" s="228">
        <v>5</v>
      </c>
      <c r="B13" s="245" t="s">
        <v>287</v>
      </c>
      <c r="C13" s="423">
        <v>500</v>
      </c>
      <c r="D13" s="229">
        <f t="shared" si="0"/>
        <v>0</v>
      </c>
      <c r="E13" s="230"/>
      <c r="F13" s="256"/>
      <c r="G13" s="255"/>
      <c r="H13" s="588"/>
      <c r="I13" s="231">
        <f t="shared" si="1"/>
        <v>0</v>
      </c>
      <c r="J13" s="231">
        <f t="shared" si="3"/>
        <v>0</v>
      </c>
      <c r="K13" s="231">
        <f t="shared" si="2"/>
        <v>0</v>
      </c>
    </row>
    <row r="14" spans="1:11" ht="15">
      <c r="A14" s="228">
        <v>6</v>
      </c>
      <c r="B14" s="245" t="s">
        <v>288</v>
      </c>
      <c r="C14" s="423">
        <v>1000</v>
      </c>
      <c r="D14" s="229">
        <f t="shared" si="0"/>
        <v>0</v>
      </c>
      <c r="E14" s="230"/>
      <c r="F14" s="256"/>
      <c r="G14" s="255"/>
      <c r="H14" s="588"/>
      <c r="I14" s="231">
        <f t="shared" si="1"/>
        <v>0</v>
      </c>
      <c r="J14" s="231">
        <f t="shared" si="3"/>
        <v>0</v>
      </c>
      <c r="K14" s="231">
        <f t="shared" si="2"/>
        <v>0</v>
      </c>
    </row>
    <row r="15" spans="1:11" ht="15">
      <c r="A15" s="228">
        <v>7</v>
      </c>
      <c r="B15" s="246" t="s">
        <v>289</v>
      </c>
      <c r="C15" s="423">
        <v>1000</v>
      </c>
      <c r="D15" s="229">
        <f t="shared" si="0"/>
        <v>0</v>
      </c>
      <c r="E15" s="230"/>
      <c r="F15" s="256"/>
      <c r="G15" s="255"/>
      <c r="H15" s="588"/>
      <c r="I15" s="231">
        <f t="shared" si="1"/>
        <v>0</v>
      </c>
      <c r="J15" s="231">
        <f t="shared" si="3"/>
        <v>0</v>
      </c>
      <c r="K15" s="231">
        <f t="shared" si="2"/>
        <v>0</v>
      </c>
    </row>
    <row r="16" spans="1:11" ht="15">
      <c r="A16" s="228">
        <v>8</v>
      </c>
      <c r="B16" s="245" t="s">
        <v>290</v>
      </c>
      <c r="C16" s="423">
        <v>1000</v>
      </c>
      <c r="D16" s="229">
        <f t="shared" si="0"/>
        <v>0</v>
      </c>
      <c r="E16" s="230"/>
      <c r="F16" s="256"/>
      <c r="G16" s="255"/>
      <c r="H16" s="588"/>
      <c r="I16" s="231">
        <f t="shared" si="1"/>
        <v>0</v>
      </c>
      <c r="J16" s="231">
        <f t="shared" si="3"/>
        <v>0</v>
      </c>
      <c r="K16" s="231">
        <f t="shared" si="2"/>
        <v>0</v>
      </c>
    </row>
    <row r="17" spans="1:11" ht="15">
      <c r="A17" s="228">
        <v>9</v>
      </c>
      <c r="B17" s="246" t="s">
        <v>291</v>
      </c>
      <c r="C17" s="423">
        <v>200</v>
      </c>
      <c r="D17" s="229">
        <f t="shared" si="0"/>
        <v>0</v>
      </c>
      <c r="E17" s="230"/>
      <c r="F17" s="256"/>
      <c r="G17" s="255"/>
      <c r="H17" s="588"/>
      <c r="I17" s="231">
        <f t="shared" si="1"/>
        <v>0</v>
      </c>
      <c r="J17" s="231">
        <f t="shared" si="3"/>
        <v>0</v>
      </c>
      <c r="K17" s="231">
        <f t="shared" si="2"/>
        <v>0</v>
      </c>
    </row>
    <row r="18" spans="1:11" ht="15">
      <c r="A18" s="228">
        <v>10</v>
      </c>
      <c r="B18" s="246" t="s">
        <v>292</v>
      </c>
      <c r="C18" s="423">
        <v>200</v>
      </c>
      <c r="D18" s="229">
        <f t="shared" si="0"/>
        <v>0</v>
      </c>
      <c r="E18" s="230"/>
      <c r="F18" s="256"/>
      <c r="G18" s="255"/>
      <c r="H18" s="588"/>
      <c r="I18" s="231">
        <f t="shared" si="1"/>
        <v>0</v>
      </c>
      <c r="J18" s="231">
        <f t="shared" si="3"/>
        <v>0</v>
      </c>
      <c r="K18" s="231">
        <f t="shared" si="2"/>
        <v>0</v>
      </c>
    </row>
    <row r="19" spans="1:11" ht="15">
      <c r="A19" s="228">
        <v>11</v>
      </c>
      <c r="B19" s="245" t="s">
        <v>293</v>
      </c>
      <c r="C19" s="423">
        <v>1000</v>
      </c>
      <c r="D19" s="229">
        <f t="shared" si="0"/>
        <v>0</v>
      </c>
      <c r="E19" s="230"/>
      <c r="F19" s="256"/>
      <c r="G19" s="255"/>
      <c r="H19" s="588"/>
      <c r="I19" s="231">
        <f t="shared" si="1"/>
        <v>0</v>
      </c>
      <c r="J19" s="231">
        <f t="shared" si="3"/>
        <v>0</v>
      </c>
      <c r="K19" s="231">
        <f t="shared" si="2"/>
        <v>0</v>
      </c>
    </row>
    <row r="20" spans="1:11" ht="15.75" thickBot="1">
      <c r="A20" s="228">
        <v>12</v>
      </c>
      <c r="B20" s="246" t="s">
        <v>294</v>
      </c>
      <c r="C20" s="423">
        <v>8000</v>
      </c>
      <c r="D20" s="229">
        <f t="shared" si="0"/>
        <v>0</v>
      </c>
      <c r="E20" s="230"/>
      <c r="F20" s="256"/>
      <c r="G20" s="255"/>
      <c r="H20" s="588"/>
      <c r="I20" s="231">
        <f>H20*G20+G20</f>
        <v>0</v>
      </c>
      <c r="J20" s="231">
        <f t="shared" si="3"/>
        <v>0</v>
      </c>
      <c r="K20" s="231">
        <f t="shared" si="2"/>
        <v>0</v>
      </c>
    </row>
    <row r="21" spans="1:11" ht="15.75" thickBot="1">
      <c r="A21" s="232"/>
      <c r="B21" s="233"/>
      <c r="C21" s="252"/>
      <c r="D21" s="234"/>
      <c r="E21" s="232"/>
      <c r="F21" s="232"/>
      <c r="G21" s="232"/>
      <c r="H21" s="209"/>
      <c r="I21" s="235" t="s">
        <v>295</v>
      </c>
      <c r="J21" s="311">
        <f>SUM(J9:J20)</f>
        <v>0</v>
      </c>
      <c r="K21" s="310">
        <f>SUM(K9:K20)</f>
        <v>0</v>
      </c>
    </row>
    <row r="22" spans="1:11" ht="13.5">
      <c r="A22" s="236" t="s">
        <v>296</v>
      </c>
      <c r="B22" s="237"/>
      <c r="C22" s="253"/>
      <c r="D22" s="238"/>
      <c r="E22" s="237"/>
      <c r="F22" s="237"/>
      <c r="G22" s="237"/>
      <c r="H22" s="237"/>
      <c r="I22" s="239"/>
      <c r="J22" s="237"/>
      <c r="K22" s="237"/>
    </row>
    <row r="23" spans="1:11" ht="14.25">
      <c r="A23" s="232"/>
      <c r="B23" s="233"/>
      <c r="C23" s="252"/>
      <c r="D23" s="234"/>
      <c r="E23" s="232"/>
      <c r="F23" s="232"/>
      <c r="G23" s="232"/>
      <c r="H23" s="209"/>
      <c r="I23" s="233"/>
      <c r="J23" s="232"/>
      <c r="K23" s="232"/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36" sqref="B36"/>
    </sheetView>
  </sheetViews>
  <sheetFormatPr defaultColWidth="9.00390625" defaultRowHeight="12.75"/>
  <cols>
    <col min="1" max="1" width="9.125" style="1" customWidth="1"/>
    <col min="2" max="2" width="32.625" style="0" customWidth="1"/>
    <col min="3" max="3" width="10.875" style="0" customWidth="1"/>
    <col min="4" max="5" width="9.125" style="564" customWidth="1"/>
    <col min="10" max="10" width="9.125" style="1" customWidth="1"/>
  </cols>
  <sheetData>
    <row r="1" spans="2:9" ht="12.75">
      <c r="B1" t="s">
        <v>566</v>
      </c>
      <c r="I1" s="441" t="s">
        <v>505</v>
      </c>
    </row>
    <row r="2" spans="1:11" ht="51">
      <c r="A2" s="206" t="s">
        <v>0</v>
      </c>
      <c r="B2" s="584" t="s">
        <v>1</v>
      </c>
      <c r="C2" s="585" t="s">
        <v>558</v>
      </c>
      <c r="D2" s="586" t="s">
        <v>559</v>
      </c>
      <c r="E2" s="585" t="s">
        <v>564</v>
      </c>
      <c r="F2" s="585" t="s">
        <v>194</v>
      </c>
      <c r="G2" s="575" t="s">
        <v>387</v>
      </c>
      <c r="H2" s="576" t="s">
        <v>388</v>
      </c>
      <c r="I2" s="577" t="s">
        <v>517</v>
      </c>
      <c r="J2" s="575" t="s">
        <v>390</v>
      </c>
      <c r="K2" s="577" t="s">
        <v>518</v>
      </c>
    </row>
    <row r="3" spans="1:11" ht="12.75">
      <c r="A3" s="146">
        <v>1</v>
      </c>
      <c r="B3" s="146">
        <v>2</v>
      </c>
      <c r="C3" s="146">
        <v>3</v>
      </c>
      <c r="D3" s="565">
        <v>4</v>
      </c>
      <c r="E3" s="146">
        <v>5</v>
      </c>
      <c r="F3" s="146">
        <v>6</v>
      </c>
      <c r="G3" s="331">
        <v>7</v>
      </c>
      <c r="H3" s="428">
        <v>8</v>
      </c>
      <c r="I3" s="331">
        <v>9</v>
      </c>
      <c r="J3" s="583">
        <v>10</v>
      </c>
      <c r="K3" s="583">
        <v>11</v>
      </c>
    </row>
    <row r="4" spans="1:11" ht="12.75">
      <c r="A4" s="147">
        <v>1</v>
      </c>
      <c r="B4" s="148" t="s">
        <v>373</v>
      </c>
      <c r="C4" s="149" t="s">
        <v>353</v>
      </c>
      <c r="D4" s="566">
        <v>1200</v>
      </c>
      <c r="E4" s="149" t="s">
        <v>195</v>
      </c>
      <c r="F4" s="150"/>
      <c r="G4" s="578"/>
      <c r="H4" s="579">
        <f>G4*J4+G4</f>
        <v>0</v>
      </c>
      <c r="I4" s="579">
        <f>G4*F4</f>
        <v>0</v>
      </c>
      <c r="J4" s="580"/>
      <c r="K4" s="579">
        <f>I4*J4+I4</f>
        <v>0</v>
      </c>
    </row>
    <row r="5" spans="1:11" ht="12.75">
      <c r="A5" s="147">
        <v>2</v>
      </c>
      <c r="B5" s="148" t="s">
        <v>374</v>
      </c>
      <c r="C5" s="149" t="s">
        <v>353</v>
      </c>
      <c r="D5" s="566">
        <v>1200</v>
      </c>
      <c r="E5" s="149" t="s">
        <v>195</v>
      </c>
      <c r="F5" s="150"/>
      <c r="G5" s="151"/>
      <c r="H5" s="579">
        <f aca="true" t="shared" si="0" ref="H5:H25">G5*J5+G5</f>
        <v>0</v>
      </c>
      <c r="I5" s="579">
        <f aca="true" t="shared" si="1" ref="I5:I25">G5*F5</f>
        <v>0</v>
      </c>
      <c r="J5" s="580"/>
      <c r="K5" s="579">
        <f aca="true" t="shared" si="2" ref="K5:K25">I5*J5+I5</f>
        <v>0</v>
      </c>
    </row>
    <row r="6" spans="1:11" ht="12.75">
      <c r="A6" s="147">
        <v>3</v>
      </c>
      <c r="B6" s="148" t="s">
        <v>449</v>
      </c>
      <c r="C6" s="149" t="s">
        <v>353</v>
      </c>
      <c r="D6" s="566">
        <v>1200</v>
      </c>
      <c r="E6" s="149" t="s">
        <v>195</v>
      </c>
      <c r="F6" s="150"/>
      <c r="G6" s="151"/>
      <c r="H6" s="579">
        <f t="shared" si="0"/>
        <v>0</v>
      </c>
      <c r="I6" s="579">
        <f t="shared" si="1"/>
        <v>0</v>
      </c>
      <c r="J6" s="580"/>
      <c r="K6" s="579">
        <f t="shared" si="2"/>
        <v>0</v>
      </c>
    </row>
    <row r="7" spans="1:11" ht="12.75">
      <c r="A7" s="147">
        <v>4</v>
      </c>
      <c r="B7" s="148" t="s">
        <v>375</v>
      </c>
      <c r="C7" s="149" t="s">
        <v>353</v>
      </c>
      <c r="D7" s="566">
        <v>1200</v>
      </c>
      <c r="E7" s="149" t="s">
        <v>195</v>
      </c>
      <c r="F7" s="150"/>
      <c r="G7" s="151"/>
      <c r="H7" s="579">
        <f t="shared" si="0"/>
        <v>0</v>
      </c>
      <c r="I7" s="579">
        <f t="shared" si="1"/>
        <v>0</v>
      </c>
      <c r="J7" s="580"/>
      <c r="K7" s="579">
        <f t="shared" si="2"/>
        <v>0</v>
      </c>
    </row>
    <row r="8" spans="1:11" ht="12.75">
      <c r="A8" s="147">
        <v>5</v>
      </c>
      <c r="B8" s="148" t="s">
        <v>376</v>
      </c>
      <c r="C8" s="149" t="s">
        <v>353</v>
      </c>
      <c r="D8" s="566">
        <v>2500</v>
      </c>
      <c r="E8" s="149" t="s">
        <v>195</v>
      </c>
      <c r="F8" s="150"/>
      <c r="G8" s="151"/>
      <c r="H8" s="579">
        <f t="shared" si="0"/>
        <v>0</v>
      </c>
      <c r="I8" s="579">
        <f t="shared" si="1"/>
        <v>0</v>
      </c>
      <c r="J8" s="580"/>
      <c r="K8" s="579">
        <f t="shared" si="2"/>
        <v>0</v>
      </c>
    </row>
    <row r="9" spans="1:11" ht="12.75">
      <c r="A9" s="147">
        <v>6</v>
      </c>
      <c r="B9" s="148" t="s">
        <v>377</v>
      </c>
      <c r="C9" s="149" t="s">
        <v>353</v>
      </c>
      <c r="D9" s="566">
        <v>2500</v>
      </c>
      <c r="E9" s="149" t="s">
        <v>195</v>
      </c>
      <c r="F9" s="150"/>
      <c r="G9" s="151"/>
      <c r="H9" s="579">
        <f t="shared" si="0"/>
        <v>0</v>
      </c>
      <c r="I9" s="579">
        <f t="shared" si="1"/>
        <v>0</v>
      </c>
      <c r="J9" s="580"/>
      <c r="K9" s="579">
        <f t="shared" si="2"/>
        <v>0</v>
      </c>
    </row>
    <row r="10" spans="1:11" ht="22.5">
      <c r="A10" s="147">
        <v>7</v>
      </c>
      <c r="B10" s="570" t="s">
        <v>253</v>
      </c>
      <c r="C10" s="149" t="s">
        <v>353</v>
      </c>
      <c r="D10" s="566">
        <v>5000</v>
      </c>
      <c r="E10" s="149" t="s">
        <v>195</v>
      </c>
      <c r="F10" s="150"/>
      <c r="G10" s="151"/>
      <c r="H10" s="579">
        <f t="shared" si="0"/>
        <v>0</v>
      </c>
      <c r="I10" s="579">
        <f t="shared" si="1"/>
        <v>0</v>
      </c>
      <c r="J10" s="580"/>
      <c r="K10" s="579">
        <f t="shared" si="2"/>
        <v>0</v>
      </c>
    </row>
    <row r="11" spans="1:11" ht="12.75">
      <c r="A11" s="147">
        <v>8</v>
      </c>
      <c r="B11" s="148" t="s">
        <v>196</v>
      </c>
      <c r="C11" s="149" t="s">
        <v>353</v>
      </c>
      <c r="D11" s="566">
        <v>60</v>
      </c>
      <c r="E11" s="149" t="s">
        <v>197</v>
      </c>
      <c r="F11" s="150"/>
      <c r="G11" s="151"/>
      <c r="H11" s="579">
        <f t="shared" si="0"/>
        <v>0</v>
      </c>
      <c r="I11" s="579">
        <f t="shared" si="1"/>
        <v>0</v>
      </c>
      <c r="J11" s="580"/>
      <c r="K11" s="579">
        <f t="shared" si="2"/>
        <v>0</v>
      </c>
    </row>
    <row r="12" spans="1:11" ht="12.75">
      <c r="A12" s="147">
        <v>9</v>
      </c>
      <c r="B12" s="148" t="s">
        <v>198</v>
      </c>
      <c r="C12" s="152" t="s">
        <v>353</v>
      </c>
      <c r="D12" s="566">
        <v>60</v>
      </c>
      <c r="E12" s="152" t="s">
        <v>199</v>
      </c>
      <c r="F12" s="150"/>
      <c r="G12" s="151"/>
      <c r="H12" s="579">
        <f t="shared" si="0"/>
        <v>0</v>
      </c>
      <c r="I12" s="579">
        <f t="shared" si="1"/>
        <v>0</v>
      </c>
      <c r="J12" s="580"/>
      <c r="K12" s="579">
        <f t="shared" si="2"/>
        <v>0</v>
      </c>
    </row>
    <row r="13" spans="1:11" ht="12.75">
      <c r="A13" s="147">
        <v>10</v>
      </c>
      <c r="B13" s="148" t="s">
        <v>200</v>
      </c>
      <c r="C13" s="149" t="s">
        <v>353</v>
      </c>
      <c r="D13" s="566">
        <v>900</v>
      </c>
      <c r="E13" s="149" t="s">
        <v>201</v>
      </c>
      <c r="F13" s="150"/>
      <c r="G13" s="151"/>
      <c r="H13" s="579">
        <f t="shared" si="0"/>
        <v>0</v>
      </c>
      <c r="I13" s="579">
        <f t="shared" si="1"/>
        <v>0</v>
      </c>
      <c r="J13" s="580"/>
      <c r="K13" s="579">
        <f t="shared" si="2"/>
        <v>0</v>
      </c>
    </row>
    <row r="14" spans="1:11" ht="12.75">
      <c r="A14" s="147">
        <v>11</v>
      </c>
      <c r="B14" s="148" t="s">
        <v>202</v>
      </c>
      <c r="C14" s="149" t="s">
        <v>353</v>
      </c>
      <c r="D14" s="566">
        <v>500</v>
      </c>
      <c r="E14" s="149" t="s">
        <v>203</v>
      </c>
      <c r="F14" s="150"/>
      <c r="G14" s="151"/>
      <c r="H14" s="579">
        <f t="shared" si="0"/>
        <v>0</v>
      </c>
      <c r="I14" s="579">
        <f t="shared" si="1"/>
        <v>0</v>
      </c>
      <c r="J14" s="580"/>
      <c r="K14" s="579">
        <f t="shared" si="2"/>
        <v>0</v>
      </c>
    </row>
    <row r="15" spans="1:11" ht="12.75">
      <c r="A15" s="147">
        <v>12</v>
      </c>
      <c r="B15" s="148" t="s">
        <v>204</v>
      </c>
      <c r="C15" s="149" t="s">
        <v>353</v>
      </c>
      <c r="D15" s="566">
        <v>1000</v>
      </c>
      <c r="E15" s="149" t="s">
        <v>197</v>
      </c>
      <c r="F15" s="150"/>
      <c r="G15" s="151"/>
      <c r="H15" s="579">
        <f t="shared" si="0"/>
        <v>0</v>
      </c>
      <c r="I15" s="579">
        <f t="shared" si="1"/>
        <v>0</v>
      </c>
      <c r="J15" s="580"/>
      <c r="K15" s="579">
        <f t="shared" si="2"/>
        <v>0</v>
      </c>
    </row>
    <row r="16" spans="1:11" s="544" customFormat="1" ht="12.75" customHeight="1">
      <c r="A16" s="158">
        <v>13</v>
      </c>
      <c r="B16" s="153" t="s">
        <v>205</v>
      </c>
      <c r="C16" s="159" t="s">
        <v>353</v>
      </c>
      <c r="D16" s="571">
        <v>30000</v>
      </c>
      <c r="E16" s="159" t="s">
        <v>206</v>
      </c>
      <c r="F16" s="160"/>
      <c r="G16" s="161"/>
      <c r="H16" s="579">
        <f t="shared" si="0"/>
        <v>0</v>
      </c>
      <c r="I16" s="579">
        <f t="shared" si="1"/>
        <v>0</v>
      </c>
      <c r="J16" s="580"/>
      <c r="K16" s="579">
        <f t="shared" si="2"/>
        <v>0</v>
      </c>
    </row>
    <row r="17" spans="1:11" s="118" customFormat="1" ht="27.75" customHeight="1">
      <c r="A17" s="158">
        <v>14</v>
      </c>
      <c r="B17" s="153" t="s">
        <v>254</v>
      </c>
      <c r="C17" s="159" t="s">
        <v>560</v>
      </c>
      <c r="D17" s="567">
        <v>48</v>
      </c>
      <c r="E17" s="159" t="s">
        <v>380</v>
      </c>
      <c r="F17" s="160"/>
      <c r="G17" s="161"/>
      <c r="H17" s="579">
        <f t="shared" si="0"/>
        <v>0</v>
      </c>
      <c r="I17" s="579">
        <f t="shared" si="1"/>
        <v>0</v>
      </c>
      <c r="J17" s="580"/>
      <c r="K17" s="579">
        <f t="shared" si="2"/>
        <v>0</v>
      </c>
    </row>
    <row r="18" spans="1:11" s="118" customFormat="1" ht="28.5" customHeight="1">
      <c r="A18" s="158">
        <v>15</v>
      </c>
      <c r="B18" s="153" t="s">
        <v>381</v>
      </c>
      <c r="C18" s="159" t="s">
        <v>561</v>
      </c>
      <c r="D18" s="567">
        <v>180</v>
      </c>
      <c r="E18" s="159" t="s">
        <v>380</v>
      </c>
      <c r="F18" s="160"/>
      <c r="G18" s="161"/>
      <c r="H18" s="579">
        <f t="shared" si="0"/>
        <v>0</v>
      </c>
      <c r="I18" s="579">
        <f t="shared" si="1"/>
        <v>0</v>
      </c>
      <c r="J18" s="580"/>
      <c r="K18" s="579">
        <f t="shared" si="2"/>
        <v>0</v>
      </c>
    </row>
    <row r="19" spans="1:11" s="118" customFormat="1" ht="30.75" customHeight="1">
      <c r="A19" s="158">
        <v>16</v>
      </c>
      <c r="B19" s="153" t="s">
        <v>207</v>
      </c>
      <c r="C19" s="159" t="s">
        <v>561</v>
      </c>
      <c r="D19" s="567">
        <v>760</v>
      </c>
      <c r="E19" s="159" t="s">
        <v>378</v>
      </c>
      <c r="F19" s="160"/>
      <c r="G19" s="161"/>
      <c r="H19" s="579">
        <f t="shared" si="0"/>
        <v>0</v>
      </c>
      <c r="I19" s="579">
        <f t="shared" si="1"/>
        <v>0</v>
      </c>
      <c r="J19" s="580"/>
      <c r="K19" s="579">
        <f t="shared" si="2"/>
        <v>0</v>
      </c>
    </row>
    <row r="20" spans="1:11" s="118" customFormat="1" ht="24" customHeight="1">
      <c r="A20" s="158">
        <v>17</v>
      </c>
      <c r="B20" s="153" t="s">
        <v>208</v>
      </c>
      <c r="C20" s="159" t="s">
        <v>561</v>
      </c>
      <c r="D20" s="567">
        <v>32</v>
      </c>
      <c r="E20" s="159" t="s">
        <v>379</v>
      </c>
      <c r="F20" s="160"/>
      <c r="G20" s="161"/>
      <c r="H20" s="579">
        <f t="shared" si="0"/>
        <v>0</v>
      </c>
      <c r="I20" s="579">
        <f t="shared" si="1"/>
        <v>0</v>
      </c>
      <c r="J20" s="580"/>
      <c r="K20" s="579">
        <f t="shared" si="2"/>
        <v>0</v>
      </c>
    </row>
    <row r="21" spans="1:11" s="118" customFormat="1" ht="27" customHeight="1">
      <c r="A21" s="158">
        <v>18</v>
      </c>
      <c r="B21" s="153" t="s">
        <v>209</v>
      </c>
      <c r="C21" s="159" t="s">
        <v>563</v>
      </c>
      <c r="D21" s="567">
        <v>200</v>
      </c>
      <c r="E21" s="159" t="s">
        <v>562</v>
      </c>
      <c r="F21" s="160"/>
      <c r="G21" s="161"/>
      <c r="H21" s="579">
        <f t="shared" si="0"/>
        <v>0</v>
      </c>
      <c r="I21" s="579">
        <f t="shared" si="1"/>
        <v>0</v>
      </c>
      <c r="J21" s="580"/>
      <c r="K21" s="579">
        <f t="shared" si="2"/>
        <v>0</v>
      </c>
    </row>
    <row r="22" spans="1:11" s="118" customFormat="1" ht="27.75" customHeight="1">
      <c r="A22" s="572">
        <v>19</v>
      </c>
      <c r="B22" s="153" t="s">
        <v>246</v>
      </c>
      <c r="C22" s="159" t="s">
        <v>210</v>
      </c>
      <c r="D22" s="567">
        <v>1000</v>
      </c>
      <c r="E22" s="159" t="s">
        <v>210</v>
      </c>
      <c r="F22" s="559"/>
      <c r="G22" s="560"/>
      <c r="H22" s="579">
        <f t="shared" si="0"/>
        <v>0</v>
      </c>
      <c r="I22" s="579">
        <f t="shared" si="1"/>
        <v>0</v>
      </c>
      <c r="J22" s="580"/>
      <c r="K22" s="579">
        <f t="shared" si="2"/>
        <v>0</v>
      </c>
    </row>
    <row r="23" spans="1:11" s="118" customFormat="1" ht="12.75">
      <c r="A23" s="572">
        <v>20</v>
      </c>
      <c r="B23" s="153" t="s">
        <v>211</v>
      </c>
      <c r="C23" s="159" t="s">
        <v>210</v>
      </c>
      <c r="D23" s="567">
        <v>10</v>
      </c>
      <c r="E23" s="159" t="s">
        <v>210</v>
      </c>
      <c r="F23" s="559"/>
      <c r="G23" s="560"/>
      <c r="H23" s="579">
        <f t="shared" si="0"/>
        <v>0</v>
      </c>
      <c r="I23" s="579">
        <f t="shared" si="1"/>
        <v>0</v>
      </c>
      <c r="J23" s="580"/>
      <c r="K23" s="579">
        <f t="shared" si="2"/>
        <v>0</v>
      </c>
    </row>
    <row r="24" spans="1:11" s="118" customFormat="1" ht="22.5">
      <c r="A24" s="572">
        <v>21</v>
      </c>
      <c r="B24" s="153" t="s">
        <v>212</v>
      </c>
      <c r="C24" s="159" t="s">
        <v>210</v>
      </c>
      <c r="D24" s="567">
        <v>10</v>
      </c>
      <c r="E24" s="159" t="s">
        <v>210</v>
      </c>
      <c r="F24" s="559"/>
      <c r="G24" s="560"/>
      <c r="H24" s="579">
        <f t="shared" si="0"/>
        <v>0</v>
      </c>
      <c r="I24" s="579">
        <f t="shared" si="1"/>
        <v>0</v>
      </c>
      <c r="J24" s="580"/>
      <c r="K24" s="579">
        <f t="shared" si="2"/>
        <v>0</v>
      </c>
    </row>
    <row r="25" spans="1:11" s="654" customFormat="1" ht="13.5" thickBot="1">
      <c r="A25" s="158">
        <v>22</v>
      </c>
      <c r="B25" s="153" t="s">
        <v>247</v>
      </c>
      <c r="C25" s="159" t="s">
        <v>353</v>
      </c>
      <c r="D25" s="567">
        <v>240</v>
      </c>
      <c r="E25" s="159" t="s">
        <v>382</v>
      </c>
      <c r="F25" s="160"/>
      <c r="G25" s="161"/>
      <c r="H25" s="579">
        <f t="shared" si="0"/>
        <v>0</v>
      </c>
      <c r="I25" s="579">
        <f t="shared" si="1"/>
        <v>0</v>
      </c>
      <c r="J25" s="580"/>
      <c r="K25" s="579">
        <f t="shared" si="2"/>
        <v>0</v>
      </c>
    </row>
    <row r="26" spans="1:11" ht="16.5" thickBot="1">
      <c r="A26" s="147"/>
      <c r="B26" s="154" t="s">
        <v>190</v>
      </c>
      <c r="C26" s="155"/>
      <c r="D26" s="568"/>
      <c r="E26" s="155"/>
      <c r="F26" s="150"/>
      <c r="G26" s="151"/>
      <c r="H26" s="156"/>
      <c r="I26" s="582">
        <f>SUM(I4:I25)</f>
        <v>0</v>
      </c>
      <c r="J26" s="581"/>
      <c r="K26" s="363">
        <f>SUM(K4:K25)</f>
        <v>0</v>
      </c>
    </row>
    <row r="27" ht="12.75">
      <c r="B27" s="573" t="s">
        <v>565</v>
      </c>
    </row>
    <row r="28" ht="12.75">
      <c r="B28" s="157" t="s">
        <v>213</v>
      </c>
    </row>
    <row r="29" spans="2:6" ht="12.75">
      <c r="B29" s="743" t="s">
        <v>214</v>
      </c>
      <c r="C29" s="744"/>
      <c r="D29" s="744"/>
      <c r="E29" s="744"/>
      <c r="F29" s="744"/>
    </row>
    <row r="30" spans="2:6" ht="12.75">
      <c r="B30" s="745" t="s">
        <v>215</v>
      </c>
      <c r="C30" s="745"/>
      <c r="D30" s="745"/>
      <c r="E30" s="745"/>
      <c r="F30" s="745"/>
    </row>
    <row r="31" spans="2:11" ht="12.75">
      <c r="B31" s="561" t="s">
        <v>567</v>
      </c>
      <c r="C31" s="562"/>
      <c r="D31" s="569"/>
      <c r="E31" s="569"/>
      <c r="F31" s="562"/>
      <c r="G31" s="562"/>
      <c r="H31" s="562"/>
      <c r="I31" s="562"/>
      <c r="J31" s="574"/>
      <c r="K31" s="563"/>
    </row>
  </sheetData>
  <mergeCells count="2">
    <mergeCell ref="B29:F29"/>
    <mergeCell ref="B30:F30"/>
  </mergeCells>
  <printOptions/>
  <pageMargins left="0.7874015748031497" right="0.6299212598425197" top="0.4330708661417323" bottom="0.3937007874015748" header="0.1968503937007874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47"/>
  <sheetViews>
    <sheetView zoomScale="75" zoomScaleNormal="75" workbookViewId="0" topLeftCell="A1">
      <selection activeCell="K12" sqref="K12"/>
    </sheetView>
  </sheetViews>
  <sheetFormatPr defaultColWidth="9.00390625" defaultRowHeight="12.75"/>
  <cols>
    <col min="1" max="1" width="4.00390625" style="0" customWidth="1"/>
    <col min="2" max="2" width="61.625" style="0" customWidth="1"/>
    <col min="3" max="3" width="9.375" style="0" customWidth="1"/>
    <col min="4" max="4" width="8.75390625" style="0" customWidth="1"/>
    <col min="5" max="5" width="8.375" style="0" customWidth="1"/>
    <col min="6" max="6" width="8.25390625" style="0" customWidth="1"/>
    <col min="7" max="7" width="10.125" style="0" customWidth="1"/>
    <col min="8" max="8" width="6.375" style="0" customWidth="1"/>
    <col min="9" max="9" width="10.375" style="0" customWidth="1"/>
  </cols>
  <sheetData>
    <row r="3" spans="1:10" ht="14.25">
      <c r="A3" s="207"/>
      <c r="B3" s="208" t="s">
        <v>568</v>
      </c>
      <c r="C3" s="207"/>
      <c r="D3" s="207"/>
      <c r="E3" s="337"/>
      <c r="F3" s="207"/>
      <c r="G3" s="209"/>
      <c r="H3" s="207"/>
      <c r="I3" s="441" t="s">
        <v>505</v>
      </c>
      <c r="J3" s="207"/>
    </row>
    <row r="4" spans="1:11" ht="14.25">
      <c r="A4" s="207"/>
      <c r="B4" s="209"/>
      <c r="C4" s="459"/>
      <c r="D4" s="207"/>
      <c r="E4" s="337"/>
      <c r="F4" s="207"/>
      <c r="G4" s="207"/>
      <c r="H4" s="207"/>
      <c r="I4" s="207"/>
      <c r="J4" s="207"/>
      <c r="K4" s="207"/>
    </row>
    <row r="5" spans="1:11" ht="15">
      <c r="A5" s="339" t="s">
        <v>0</v>
      </c>
      <c r="B5" s="340" t="s">
        <v>1</v>
      </c>
      <c r="C5" s="598" t="s">
        <v>533</v>
      </c>
      <c r="D5" s="599" t="s">
        <v>267</v>
      </c>
      <c r="E5" s="747" t="s">
        <v>448</v>
      </c>
      <c r="F5" s="600" t="s">
        <v>268</v>
      </c>
      <c r="G5" s="601" t="s">
        <v>269</v>
      </c>
      <c r="H5" s="602" t="s">
        <v>270</v>
      </c>
      <c r="I5" s="601" t="s">
        <v>271</v>
      </c>
      <c r="J5" s="601" t="s">
        <v>272</v>
      </c>
      <c r="K5" s="601" t="s">
        <v>272</v>
      </c>
    </row>
    <row r="6" spans="1:11" ht="15">
      <c r="A6" s="341"/>
      <c r="B6" s="342"/>
      <c r="C6" s="603" t="s">
        <v>434</v>
      </c>
      <c r="D6" s="604" t="s">
        <v>273</v>
      </c>
      <c r="E6" s="748"/>
      <c r="F6" s="605" t="s">
        <v>275</v>
      </c>
      <c r="G6" s="606" t="s">
        <v>276</v>
      </c>
      <c r="H6" s="607" t="s">
        <v>277</v>
      </c>
      <c r="I6" s="606" t="s">
        <v>278</v>
      </c>
      <c r="J6" s="606" t="s">
        <v>279</v>
      </c>
      <c r="K6" s="606" t="s">
        <v>280</v>
      </c>
    </row>
    <row r="7" spans="1:11" ht="15">
      <c r="A7" s="341"/>
      <c r="B7" s="343"/>
      <c r="C7" s="603" t="s">
        <v>570</v>
      </c>
      <c r="D7" s="608"/>
      <c r="E7" s="748"/>
      <c r="F7" s="605"/>
      <c r="G7" s="606" t="s">
        <v>2</v>
      </c>
      <c r="H7" s="607"/>
      <c r="I7" s="606" t="s">
        <v>2</v>
      </c>
      <c r="J7" s="606"/>
      <c r="K7" s="606"/>
    </row>
    <row r="8" spans="1:11" ht="15">
      <c r="A8" s="344"/>
      <c r="B8" s="345"/>
      <c r="C8" s="609" t="s">
        <v>569</v>
      </c>
      <c r="D8" s="610"/>
      <c r="E8" s="749"/>
      <c r="F8" s="605"/>
      <c r="G8" s="606" t="s">
        <v>281</v>
      </c>
      <c r="H8" s="607"/>
      <c r="I8" s="606" t="s">
        <v>281</v>
      </c>
      <c r="J8" s="606" t="s">
        <v>281</v>
      </c>
      <c r="K8" s="606" t="s">
        <v>281</v>
      </c>
    </row>
    <row r="9" spans="1:11" ht="12.75">
      <c r="A9" s="346">
        <v>1</v>
      </c>
      <c r="B9" s="347">
        <v>2</v>
      </c>
      <c r="C9" s="611">
        <v>3</v>
      </c>
      <c r="D9" s="612">
        <v>4</v>
      </c>
      <c r="E9" s="613">
        <v>5</v>
      </c>
      <c r="F9" s="613">
        <v>6</v>
      </c>
      <c r="G9" s="613">
        <v>7</v>
      </c>
      <c r="H9" s="613">
        <v>8</v>
      </c>
      <c r="I9" s="613">
        <v>9</v>
      </c>
      <c r="J9" s="613">
        <v>10</v>
      </c>
      <c r="K9" s="613">
        <v>11</v>
      </c>
    </row>
    <row r="10" spans="1:11" ht="38.25">
      <c r="A10" s="338" t="s">
        <v>435</v>
      </c>
      <c r="B10" s="360" t="s">
        <v>556</v>
      </c>
      <c r="C10" s="348">
        <v>1400</v>
      </c>
      <c r="D10" s="597">
        <f>E10*F10</f>
        <v>0</v>
      </c>
      <c r="E10" s="589"/>
      <c r="F10" s="589"/>
      <c r="G10" s="422"/>
      <c r="H10" s="594"/>
      <c r="I10" s="590">
        <f>G10*H10+G10</f>
        <v>0</v>
      </c>
      <c r="J10" s="590">
        <f>G10*F10</f>
        <v>0</v>
      </c>
      <c r="K10" s="590">
        <f>J10*H10+J10</f>
        <v>0</v>
      </c>
    </row>
    <row r="11" spans="1:11" ht="46.5" customHeight="1">
      <c r="A11" s="338" t="s">
        <v>436</v>
      </c>
      <c r="B11" s="360" t="s">
        <v>437</v>
      </c>
      <c r="C11" s="348">
        <v>1000</v>
      </c>
      <c r="D11" s="597">
        <f aca="true" t="shared" si="0" ref="D11:D19">E11*F11</f>
        <v>0</v>
      </c>
      <c r="E11" s="349"/>
      <c r="F11" s="349"/>
      <c r="G11" s="350"/>
      <c r="H11" s="595"/>
      <c r="I11" s="590">
        <f aca="true" t="shared" si="1" ref="I11:I20">G11*H11+G11</f>
        <v>0</v>
      </c>
      <c r="J11" s="590">
        <f aca="true" t="shared" si="2" ref="J11:J20">G11*F11</f>
        <v>0</v>
      </c>
      <c r="K11" s="590">
        <f aca="true" t="shared" si="3" ref="K11:K20">J11*H11+J11</f>
        <v>0</v>
      </c>
    </row>
    <row r="12" spans="1:11" ht="42" customHeight="1">
      <c r="A12" s="338" t="s">
        <v>438</v>
      </c>
      <c r="B12" s="360" t="s">
        <v>557</v>
      </c>
      <c r="C12" s="348">
        <v>600</v>
      </c>
      <c r="D12" s="597">
        <f t="shared" si="0"/>
        <v>0</v>
      </c>
      <c r="E12" s="349"/>
      <c r="F12" s="349"/>
      <c r="G12" s="350"/>
      <c r="H12" s="595"/>
      <c r="I12" s="590">
        <f t="shared" si="1"/>
        <v>0</v>
      </c>
      <c r="J12" s="590">
        <f t="shared" si="2"/>
        <v>0</v>
      </c>
      <c r="K12" s="590">
        <f t="shared" si="3"/>
        <v>0</v>
      </c>
    </row>
    <row r="13" spans="1:11" ht="25.5">
      <c r="A13" s="338" t="s">
        <v>571</v>
      </c>
      <c r="B13" s="360" t="s">
        <v>439</v>
      </c>
      <c r="C13" s="348">
        <v>600</v>
      </c>
      <c r="D13" s="597">
        <f t="shared" si="0"/>
        <v>0</v>
      </c>
      <c r="E13" s="349"/>
      <c r="F13" s="349"/>
      <c r="G13" s="350"/>
      <c r="H13" s="595"/>
      <c r="I13" s="590">
        <f t="shared" si="1"/>
        <v>0</v>
      </c>
      <c r="J13" s="590">
        <f t="shared" si="2"/>
        <v>0</v>
      </c>
      <c r="K13" s="590">
        <f t="shared" si="3"/>
        <v>0</v>
      </c>
    </row>
    <row r="14" spans="1:11" ht="12.75">
      <c r="A14" s="338" t="s">
        <v>572</v>
      </c>
      <c r="B14" s="360" t="s">
        <v>440</v>
      </c>
      <c r="C14" s="348">
        <v>120</v>
      </c>
      <c r="D14" s="597">
        <f t="shared" si="0"/>
        <v>0</v>
      </c>
      <c r="E14" s="349"/>
      <c r="F14" s="349"/>
      <c r="G14" s="350"/>
      <c r="H14" s="595"/>
      <c r="I14" s="590">
        <f t="shared" si="1"/>
        <v>0</v>
      </c>
      <c r="J14" s="590">
        <f t="shared" si="2"/>
        <v>0</v>
      </c>
      <c r="K14" s="590">
        <f t="shared" si="3"/>
        <v>0</v>
      </c>
    </row>
    <row r="15" spans="1:11" ht="12.75">
      <c r="A15" s="338" t="s">
        <v>573</v>
      </c>
      <c r="B15" s="360" t="s">
        <v>501</v>
      </c>
      <c r="C15" s="348">
        <v>120</v>
      </c>
      <c r="D15" s="597">
        <f t="shared" si="0"/>
        <v>0</v>
      </c>
      <c r="E15" s="349"/>
      <c r="F15" s="349"/>
      <c r="G15" s="350"/>
      <c r="H15" s="595"/>
      <c r="I15" s="590">
        <f t="shared" si="1"/>
        <v>0</v>
      </c>
      <c r="J15" s="590">
        <f t="shared" si="2"/>
        <v>0</v>
      </c>
      <c r="K15" s="590">
        <f t="shared" si="3"/>
        <v>0</v>
      </c>
    </row>
    <row r="16" spans="1:11" ht="12.75">
      <c r="A16" s="338" t="s">
        <v>574</v>
      </c>
      <c r="B16" s="360" t="s">
        <v>441</v>
      </c>
      <c r="C16" s="348">
        <v>120</v>
      </c>
      <c r="D16" s="597">
        <f t="shared" si="0"/>
        <v>0</v>
      </c>
      <c r="E16" s="349"/>
      <c r="F16" s="349"/>
      <c r="G16" s="350"/>
      <c r="H16" s="595"/>
      <c r="I16" s="590">
        <f t="shared" si="1"/>
        <v>0</v>
      </c>
      <c r="J16" s="590">
        <f t="shared" si="2"/>
        <v>0</v>
      </c>
      <c r="K16" s="590">
        <f t="shared" si="3"/>
        <v>0</v>
      </c>
    </row>
    <row r="17" spans="1:11" ht="38.25">
      <c r="A17" s="338" t="s">
        <v>575</v>
      </c>
      <c r="B17" s="360" t="s">
        <v>442</v>
      </c>
      <c r="C17" s="348">
        <v>50</v>
      </c>
      <c r="D17" s="597">
        <f t="shared" si="0"/>
        <v>0</v>
      </c>
      <c r="E17" s="349"/>
      <c r="F17" s="349"/>
      <c r="G17" s="350"/>
      <c r="H17" s="595"/>
      <c r="I17" s="590">
        <f t="shared" si="1"/>
        <v>0</v>
      </c>
      <c r="J17" s="590">
        <f t="shared" si="2"/>
        <v>0</v>
      </c>
      <c r="K17" s="590">
        <f t="shared" si="3"/>
        <v>0</v>
      </c>
    </row>
    <row r="18" spans="1:11" ht="25.5">
      <c r="A18" s="338" t="s">
        <v>576</v>
      </c>
      <c r="B18" s="360" t="s">
        <v>502</v>
      </c>
      <c r="C18" s="348">
        <v>2000</v>
      </c>
      <c r="D18" s="597">
        <f t="shared" si="0"/>
        <v>0</v>
      </c>
      <c r="E18" s="349"/>
      <c r="F18" s="349"/>
      <c r="G18" s="350"/>
      <c r="H18" s="595"/>
      <c r="I18" s="590">
        <f t="shared" si="1"/>
        <v>0</v>
      </c>
      <c r="J18" s="590">
        <f t="shared" si="2"/>
        <v>0</v>
      </c>
      <c r="K18" s="590">
        <f t="shared" si="3"/>
        <v>0</v>
      </c>
    </row>
    <row r="19" spans="1:11" ht="25.5">
      <c r="A19" s="338" t="s">
        <v>577</v>
      </c>
      <c r="B19" s="596" t="s">
        <v>282</v>
      </c>
      <c r="C19" s="597">
        <v>1344</v>
      </c>
      <c r="D19" s="597">
        <f t="shared" si="0"/>
        <v>0</v>
      </c>
      <c r="E19" s="589"/>
      <c r="F19" s="589"/>
      <c r="G19" s="422"/>
      <c r="H19" s="594"/>
      <c r="I19" s="590">
        <f t="shared" si="1"/>
        <v>0</v>
      </c>
      <c r="J19" s="590">
        <f t="shared" si="2"/>
        <v>0</v>
      </c>
      <c r="K19" s="590">
        <f t="shared" si="3"/>
        <v>0</v>
      </c>
    </row>
    <row r="20" spans="1:11" ht="13.5" thickBot="1">
      <c r="A20" s="338" t="s">
        <v>578</v>
      </c>
      <c r="B20" s="360" t="s">
        <v>443</v>
      </c>
      <c r="C20" s="348">
        <v>400</v>
      </c>
      <c r="D20" s="349"/>
      <c r="E20" s="349"/>
      <c r="F20" s="349"/>
      <c r="G20" s="350"/>
      <c r="H20" s="595"/>
      <c r="I20" s="590">
        <f t="shared" si="1"/>
        <v>0</v>
      </c>
      <c r="J20" s="590">
        <f t="shared" si="2"/>
        <v>0</v>
      </c>
      <c r="K20" s="590">
        <f t="shared" si="3"/>
        <v>0</v>
      </c>
    </row>
    <row r="21" spans="1:11" ht="13.5" thickBot="1">
      <c r="A21" s="351"/>
      <c r="B21" s="351"/>
      <c r="C21" s="591"/>
      <c r="D21" s="591"/>
      <c r="E21" s="591"/>
      <c r="F21" s="591"/>
      <c r="G21" s="591"/>
      <c r="H21" s="591"/>
      <c r="I21" s="348" t="s">
        <v>295</v>
      </c>
      <c r="J21" s="592">
        <f>SUM(J10:J20)</f>
        <v>0</v>
      </c>
      <c r="K21" s="593">
        <f>SUM(K10:K20)</f>
        <v>0</v>
      </c>
    </row>
    <row r="22" spans="1:11" ht="12.75">
      <c r="A22" s="746" t="s">
        <v>444</v>
      </c>
      <c r="B22" s="725"/>
      <c r="C22" s="725"/>
      <c r="D22" s="725"/>
      <c r="E22" s="351"/>
      <c r="F22" s="351"/>
      <c r="G22" s="351"/>
      <c r="H22" s="351"/>
      <c r="I22" s="351"/>
      <c r="J22" s="351"/>
      <c r="K22" s="351"/>
    </row>
    <row r="23" spans="1:11" ht="12.75">
      <c r="A23" s="746" t="s">
        <v>433</v>
      </c>
      <c r="B23" s="725"/>
      <c r="C23" s="725"/>
      <c r="D23" s="351"/>
      <c r="E23" s="351"/>
      <c r="F23" s="351"/>
      <c r="G23" s="351"/>
      <c r="H23" s="351"/>
      <c r="I23" s="351"/>
      <c r="J23" s="351"/>
      <c r="K23" s="351"/>
    </row>
    <row r="24" spans="1:11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</row>
    <row r="25" spans="1:11" ht="12.75">
      <c r="A25" s="351"/>
      <c r="B25" s="352" t="s">
        <v>445</v>
      </c>
      <c r="C25" s="353"/>
      <c r="D25" s="353"/>
      <c r="E25" s="354"/>
      <c r="F25" s="355"/>
      <c r="G25" s="351"/>
      <c r="H25" s="351"/>
      <c r="I25" s="351"/>
      <c r="J25" s="351"/>
      <c r="K25" s="351"/>
    </row>
    <row r="26" spans="1:11" ht="22.5">
      <c r="A26" s="351"/>
      <c r="B26" s="358" t="s">
        <v>553</v>
      </c>
      <c r="C26" s="353"/>
      <c r="D26" s="356"/>
      <c r="E26" s="357"/>
      <c r="F26" s="355"/>
      <c r="G26" s="351"/>
      <c r="H26" s="351"/>
      <c r="I26" s="351"/>
      <c r="J26" s="351"/>
      <c r="K26" s="351"/>
    </row>
    <row r="27" spans="1:11" ht="12.75">
      <c r="A27" s="351"/>
      <c r="B27" s="359" t="s">
        <v>446</v>
      </c>
      <c r="C27" s="353"/>
      <c r="D27" s="357"/>
      <c r="E27" s="357"/>
      <c r="F27" s="355"/>
      <c r="G27" s="351"/>
      <c r="H27" s="351"/>
      <c r="I27" s="351"/>
      <c r="J27" s="351"/>
      <c r="K27" s="351"/>
    </row>
    <row r="28" spans="1:11" ht="22.5">
      <c r="A28" s="351"/>
      <c r="B28" s="359" t="s">
        <v>447</v>
      </c>
      <c r="C28" s="353"/>
      <c r="D28" s="357"/>
      <c r="E28" s="357"/>
      <c r="F28" s="355"/>
      <c r="G28" s="351"/>
      <c r="H28" s="351"/>
      <c r="I28" s="351"/>
      <c r="J28" s="351"/>
      <c r="K28" s="351"/>
    </row>
    <row r="29" spans="1:11" ht="12.75">
      <c r="A29" s="351"/>
      <c r="B29" s="517"/>
      <c r="C29" s="351"/>
      <c r="D29" s="351"/>
      <c r="E29" s="351"/>
      <c r="F29" s="351"/>
      <c r="G29" s="351"/>
      <c r="H29" s="351"/>
      <c r="I29" s="351"/>
      <c r="J29" s="351"/>
      <c r="K29" s="351"/>
    </row>
    <row r="30" spans="1:11" ht="12.7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</row>
    <row r="31" spans="1:11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</row>
    <row r="32" spans="1:11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</sheetData>
  <mergeCells count="3">
    <mergeCell ref="A22:D22"/>
    <mergeCell ref="A23:C23"/>
    <mergeCell ref="E5:E8"/>
  </mergeCells>
  <printOptions/>
  <pageMargins left="0.17" right="0.19" top="0.22" bottom="0.23" header="0.22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2011-09-20T09:57:00Z</cp:lastPrinted>
  <dcterms:created xsi:type="dcterms:W3CDTF">1997-02-26T13:46:56Z</dcterms:created>
  <dcterms:modified xsi:type="dcterms:W3CDTF">2011-09-21T07:33:18Z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