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8" yWindow="65524" windowWidth="10260" windowHeight="9360" firstSheet="11" activeTab="14"/>
  </bookViews>
  <sheets>
    <sheet name="11 Biochemia- parametry" sheetId="1" r:id="rId1"/>
    <sheet name="11Biochemia-ceny" sheetId="2" r:id="rId2"/>
    <sheet name="12 Immuno - parametry" sheetId="3" r:id="rId3"/>
    <sheet name="12 Immuno-ceny" sheetId="4" r:id="rId4"/>
    <sheet name="13 Gazometria-parametry" sheetId="5" r:id="rId5"/>
    <sheet name="13 Gazometria-ceny" sheetId="6" r:id="rId6"/>
    <sheet name="14 Hematologia par" sheetId="7" r:id="rId7"/>
    <sheet name="14 Hematologia odczynniki" sheetId="8" r:id="rId8"/>
    <sheet name="15 Koagulologia " sheetId="9" r:id="rId9"/>
    <sheet name="16 Analityka ogólna" sheetId="10" r:id="rId10"/>
    <sheet name="17 Drobny sprzęt" sheetId="11" r:id="rId11"/>
    <sheet name="18 Szybkie testy" sheetId="12" r:id="rId12"/>
    <sheet name="19 Mocze" sheetId="13" r:id="rId13"/>
    <sheet name="20  aparat i odcz.OB" sheetId="14" r:id="rId14"/>
    <sheet name="21 Serologia sprzęt" sheetId="15" r:id="rId15"/>
    <sheet name="21 Serologia" sheetId="16" r:id="rId16"/>
    <sheet name="22 test ureazowy" sheetId="17" r:id="rId17"/>
    <sheet name="23 do ABL90" sheetId="18" r:id="rId18"/>
  </sheets>
  <definedNames/>
  <calcPr fullCalcOnLoad="1"/>
</workbook>
</file>

<file path=xl/sharedStrings.xml><?xml version="1.0" encoding="utf-8"?>
<sst xmlns="http://schemas.openxmlformats.org/spreadsheetml/2006/main" count="1052" uniqueCount="698">
  <si>
    <t>Analizator back-up do parametyrów kardiologicznych</t>
  </si>
  <si>
    <t>Wydajność analizatora nie mniejsza niż  oznaczeń 80 oznaczeń</t>
  </si>
  <si>
    <t>Zabezpieczenie toru pomiarowego przed skrzepami</t>
  </si>
  <si>
    <t>Formularz asortymentowo-cenowy</t>
  </si>
  <si>
    <t>Lp:</t>
  </si>
  <si>
    <t>opis przedmiotu zamówienia</t>
  </si>
  <si>
    <t xml:space="preserve"> Odczynnili RAZEM:</t>
  </si>
  <si>
    <t xml:space="preserve">Krew wzorcowa do codziennej kontroli na 3 poziomach  </t>
  </si>
  <si>
    <t>N</t>
  </si>
  <si>
    <t>H</t>
  </si>
  <si>
    <t>L</t>
  </si>
  <si>
    <t>Krew Razem:</t>
  </si>
  <si>
    <t>Dzierżawa analizatora</t>
  </si>
  <si>
    <t>cena za 1 miesiąc</t>
  </si>
  <si>
    <t>Odczynniki (pkt.1):</t>
  </si>
  <si>
    <t>Dzierżawa (pkt.3):</t>
  </si>
  <si>
    <t>Odczynniki i materały zużywalne na około 65.000 oznaczeń w opcji: 20.000 5 diff oraz 45.000 CBC</t>
  </si>
  <si>
    <t>Krew wzorcowa (pkt.2):</t>
  </si>
  <si>
    <t>Opis przedmiotu zamówienia.</t>
  </si>
  <si>
    <t>parametry: tak/nie</t>
  </si>
  <si>
    <t>Parametry oferowane - opis</t>
  </si>
  <si>
    <t xml:space="preserve">Niespełnienie chociażby jednego z powyższych warunków spowoduje automatyczne odrzucenie oferty w zakresie całego pakietu. Opis techniczno-eksploatacyjny aparatu musi gwarantować spełnienie wyżej wymienionych parametrów                                                  </t>
  </si>
  <si>
    <t>Oba analizatory objęte bezpłatną gwarancją techniczną przez cały okres dzierżawy z uwzględnieniem bezpłatnych przeglądów serwisowych oraz bezpłatną wymianą stosownych części zużywalnych analizatora</t>
  </si>
  <si>
    <t>Analizatory i odczynniki pochodzące od jednego producenta</t>
  </si>
  <si>
    <t>Test lateksowy do jakościowego i półilościowego oznaczania antystreptolizyny 0 w surowicy krwi  + kontrola dodatnia i ujemna</t>
  </si>
  <si>
    <r>
      <t>*</t>
    </r>
    <r>
      <rPr>
        <b/>
        <sz val="10"/>
        <rFont val="Arial CE"/>
        <family val="0"/>
      </rPr>
      <t>do punktacji max. 38 pkt.</t>
    </r>
  </si>
  <si>
    <t>n x1 (max. 5 pkt.)</t>
  </si>
  <si>
    <t>K O A G U L O M E T R</t>
  </si>
  <si>
    <t>Nazwa aparatu:</t>
  </si>
  <si>
    <t>Zakup odczynników na wykonanie ok. 70.000 badań z dzierżawą aparatu na okres 2 lat</t>
  </si>
  <si>
    <r>
      <t>poniżej 70</t>
    </r>
    <r>
      <rPr>
        <sz val="8"/>
        <rFont val="Arial"/>
        <family val="0"/>
      </rPr>
      <t>μl: 10 pkt.; powyżej 70μl: 0 pkt.</t>
    </r>
  </si>
  <si>
    <t>Suma uzyskanych punktów podlega ocenie wg wzoru opisanego w cz. XIV SIWZ- kryterium ocena techniczna aparatu.</t>
  </si>
  <si>
    <t>Test lateksowy do jakościowego i półilościowego oznaczania czynników reumatoidalnych RF w surowicy krwi  + kontrola dodatnia i ujemna</t>
  </si>
  <si>
    <t>Test Waalera Rosego z kontrolami do jakościowego i ilościowego oznaczania czynników reumatoidalnych w surowicy krwi</t>
  </si>
  <si>
    <t>Test kasetkowy immunochromatograficzny do wykrywania antygenu Helicobacter pylori w kale, czułość min. 99,9%</t>
  </si>
  <si>
    <t>Test kasetkowy immunochromatograficzny do wykrywania p-ciał Helicobacter pylori w surowicy, czułość min.99,9%</t>
  </si>
  <si>
    <t>Szybki test płytkowy lub kasetkowy Clostridium difficile do równoczesnego wykrywania antygenu  – dehydrogenazy glutaminianowej (GDH) oraz toksyn A i B na jednj kasetce. Koniugat - p-ciała przeciwko toksynom A/B oraz GDH Wykrywalność toksyny A - minimum 0,7 ng/ml  Wykrywalność toksyny B - minimum 0,2 ng/ml  Wykrywalność GDH nie gorsza niż 0,8 ng/ml  Kontrola dodatnia w zestawie. Test z możliwościa przechowywania próbki do 72 godzin bez zamrażania</t>
  </si>
  <si>
    <t>Probówki z kapilarą na 250 ul lub 200ul z przyspieszaczem do pozyskiwania surowicy</t>
  </si>
  <si>
    <t>Kamery do analizy moczu</t>
  </si>
  <si>
    <t>Bagietki laboratoryjne z PP o długości 125 mm i średnicy 4 mm lub dł.120mm i śr. 3mm</t>
  </si>
  <si>
    <t>1.Odczynniki w postaci minimum 6-8 kolumnowych mikrokart gotowych do użycia bez konieczności wstępnej preparatyki</t>
  </si>
  <si>
    <t>j.m.- potrzeby/24 miesiące</t>
  </si>
  <si>
    <t>Probówki serologiczne z polistyrenu 4 ml ( 12 x 75)</t>
  </si>
  <si>
    <t>Ezy z tworzywa sztucznego z zakończeniem prostym i oczkiem o pojemnosci 1 ul pakowane po 10 lub 20 szt. Sterylne*</t>
  </si>
  <si>
    <t>Ezy z tworzywa sztucznego z zakończeniem prostym i oczkiem o pojemnosci 10 ul pakowane po 10 lub 20 szt. Sterylne*</t>
  </si>
  <si>
    <t xml:space="preserve">  3: Skryning p-ciał PTA-LISS)      ------------  8.000 oznaczeń/ 24 miesiący</t>
  </si>
  <si>
    <t>ZESTAWIENIE PARAMETRÓW AUTOMATYCZNEGO ANALIZATORA DO OKREŚLANIA SEDYMENTACJI ERYTROCYTÓW (OB)</t>
  </si>
  <si>
    <t>UWAGI</t>
  </si>
  <si>
    <t>Wydajność aparatu min 200 odczytów/godzinę</t>
  </si>
  <si>
    <t>Interpolacja wyników w odniesieniu do 1h lub 2h Westergrena</t>
  </si>
  <si>
    <t>Automatyczna kompensacja do tem. 18 st.</t>
  </si>
  <si>
    <t>Dwukierunkowy interfejs RS 232</t>
  </si>
  <si>
    <t>Scaner kodów paskowych</t>
  </si>
  <si>
    <t>Możliwość dostawiania próbek w dowolnym czasie bez konieczności oczekiwania na zakończenie cyklu pracy aparatu</t>
  </si>
  <si>
    <t>czas pojedynczej analizy do 30 min.</t>
  </si>
  <si>
    <t>wbudowana drukarka</t>
  </si>
  <si>
    <t>Probówki z zaznaczonym spektrum pobrania</t>
  </si>
  <si>
    <t xml:space="preserve">Możliwość podłączenia analizatora do LSI </t>
  </si>
  <si>
    <t>Zestawienie asortymentowo- cenowe</t>
  </si>
  <si>
    <t>Nazwa artykułu</t>
  </si>
  <si>
    <t>Cena netto</t>
  </si>
  <si>
    <t>Stawka VAT %</t>
  </si>
  <si>
    <t>Cena brutto</t>
  </si>
  <si>
    <t>Dzierżawa</t>
  </si>
  <si>
    <t>Nowy lub nie starszy niż 3 lata</t>
  </si>
  <si>
    <t>Ilość*
oznaczeń/2 lata</t>
  </si>
  <si>
    <t>Ilość op.
 szt.</t>
  </si>
  <si>
    <t>Ilość op.
na 2 lata szt.</t>
  </si>
  <si>
    <t>Vit D3 total</t>
  </si>
  <si>
    <t>Dostosowanie pracowni pod wzgl. Temperatury do wymagań analizatora</t>
  </si>
  <si>
    <t>Parametry graniczne dla analizatorów 5 diff.</t>
  </si>
  <si>
    <t>Analizator 5 diff:  o wydajności nie mniejszej niż   45 oznaczeń na godz. I podajnik na min.50 próbek</t>
  </si>
  <si>
    <t>Analizator:dowolność trybu oznaczania dla każdej próbki ( CBC lub CBC+ DIFF) z ograniczeniem ilości zużywanych odczynników (do 20 ml odczynników w trybie CBC)</t>
  </si>
  <si>
    <t xml:space="preserve"> Udział w miedzynarodowej kontroli jakości - na koszt oferenta  2 x w roku</t>
  </si>
  <si>
    <t>Hematologia RAZEM (cena w okresie 24 miesięcy)</t>
  </si>
  <si>
    <t>Aparat  nowy lub nie starszy niż 3 lata</t>
  </si>
  <si>
    <t>odczynników, materiałów zużywalnych proporcjonalnie do ilości oznaczeń 20.000/ 24 miesiace</t>
  </si>
  <si>
    <t>Wartość szacunkowa</t>
  </si>
  <si>
    <t>Nowy</t>
  </si>
  <si>
    <t>materiały do ap.back-up</t>
  </si>
  <si>
    <t>płyta do  badań serologicznych z tworzywa jednorazowego użytku  5x9 dołków - białe</t>
  </si>
  <si>
    <t>Podłączenie do systemu aparatury pomiarowej nastepujących pracowni laboratorium:  biochemicznej, immunologicznej, hematologicznej, koagulologicznej, analityki ogólnej, serologii  i mikrobiologii  na koszt oferenta</t>
  </si>
  <si>
    <t>Giardia Lamblia Antigen - szybki test kasetkowy/paskowy</t>
  </si>
  <si>
    <t>Załącznik nr 3 do SIWZ</t>
  </si>
  <si>
    <t xml:space="preserve">Załącznik nr 3 do SIWZ </t>
  </si>
  <si>
    <t>vat</t>
  </si>
  <si>
    <t xml:space="preserve">Wartość oferty: </t>
  </si>
  <si>
    <t>Dzierżawa w okresie realizacji umowy:</t>
  </si>
  <si>
    <t xml:space="preserve">Dzierżawa za jeden miesiąc : </t>
  </si>
  <si>
    <t>Dzierżawa aparatu w okresie realizacji umowy:</t>
  </si>
  <si>
    <t xml:space="preserve">Dzierżawa aparatu za jeden miesiąc: </t>
  </si>
  <si>
    <t>W tabeli cenowej proszę podac wszystkie odczynniki, materiały kontrolne,materiały zużywalne oraz kapilary,zatyczki do kapilar, mieszadełka, wychwytywacze skrzepu niezbedne do wykonania zadeklarowanej ilosci badań   (w tym kontrole)</t>
  </si>
  <si>
    <t>Zakup odczynników oraz dzierżawa analizatora do ozn. chemii klinicznej wraz z Laboratoryjnym Systemem Informatycznym</t>
  </si>
  <si>
    <t>Pakiet nr 16 Zakup odczynników z zakresu analityki ogólnej</t>
  </si>
  <si>
    <t>podatek VAT w PLN:</t>
  </si>
  <si>
    <t>Pakiet nr 17 Zakup drobnego sprzętu laboratoryjnego</t>
  </si>
  <si>
    <t>Pakiet nr 18 Zakup szybkich testów diagnostycznych</t>
  </si>
  <si>
    <t>oznaczeń*</t>
  </si>
  <si>
    <t>Pakiet nr 19 Dzierżawa czytnika pasków do analizy moczu wraz z zakupem pasków</t>
  </si>
  <si>
    <t>Czytnik  pasków  nie starszy niż z 2010r (podać nazwę, model, producenta):</t>
  </si>
  <si>
    <t>Serwis, przeglądy techniczne na czas trwania umowy na koszt i siłami Wykonawcy.</t>
  </si>
  <si>
    <t>VAT w PLN:</t>
  </si>
  <si>
    <t>Pakiet nr 20 Dzierżawa automatu do oznaczeń sedymentacji erytrocytów (OB) wraz zakupem odczynników i materiałów zużywalnych</t>
  </si>
  <si>
    <t xml:space="preserve">Około 20.000 oznaczeń na okres 24 miesięcy </t>
  </si>
  <si>
    <t>podatek vat w PLN:</t>
  </si>
  <si>
    <t>miesiąc</t>
  </si>
  <si>
    <t>24</t>
  </si>
  <si>
    <t xml:space="preserve">Pakiet nr 21 Serologia transfuzjologiczna - dzierżawa automatu pracującego w oparciu o metodykę kolumnowo-żelową oraz zakup </t>
  </si>
  <si>
    <t>odczynników i materiałów zużywalnych</t>
  </si>
  <si>
    <t xml:space="preserve">ANALIZATOR IMMUNOHEMATOLOGICZNY </t>
  </si>
  <si>
    <t>Zapewnienie serwisu całego zestawu aparaturowego w czasie trwania umowy na koszt Wykonawcy</t>
  </si>
  <si>
    <t>Przegląd techniczny 2 x w roku na koszt i siłami Wykonawcy.</t>
  </si>
  <si>
    <t>cena brutto za 1 op. PLN</t>
  </si>
  <si>
    <t>Dzierżawa automatu</t>
  </si>
  <si>
    <t>podatek vat  w PLN</t>
  </si>
  <si>
    <t>1 mies./24</t>
  </si>
  <si>
    <t>CPV:</t>
  </si>
  <si>
    <t>33696500-0</t>
  </si>
  <si>
    <t>Odczynniki laboratoryjne</t>
  </si>
  <si>
    <t>l.p.</t>
  </si>
  <si>
    <t xml:space="preserve">   Nazwa testu</t>
  </si>
  <si>
    <t>Potrzeby *  Ilość testów</t>
  </si>
  <si>
    <t>ilość opakowań</t>
  </si>
  <si>
    <t>Cena jednostkowa netto za opakowanie</t>
  </si>
  <si>
    <t>Cena jednostkowa brutto za opakowanie</t>
  </si>
  <si>
    <t>4.</t>
  </si>
  <si>
    <t>5.</t>
  </si>
  <si>
    <t>6.</t>
  </si>
  <si>
    <t>7.</t>
  </si>
  <si>
    <t>8.</t>
  </si>
  <si>
    <t>9.</t>
  </si>
  <si>
    <t>10.</t>
  </si>
  <si>
    <t>Suchy gastroskopowy test ureazowy do wykrywania Helicobacter pylorii.</t>
  </si>
  <si>
    <t>w tym wartość podatku vat</t>
  </si>
  <si>
    <t xml:space="preserve"> Pakiet nr 22 Suchy gastroskopowy test ureazowy do wykrywania Helicobacter pylorii.</t>
  </si>
  <si>
    <t>ilość w 1 opakowaniu</t>
  </si>
  <si>
    <t>wartość podatku VAT:</t>
  </si>
  <si>
    <t>CPV 33696500-0;CPV 22993000-7</t>
  </si>
  <si>
    <t>Wymagany panel oznaczeń: pH, pCO2, pO2, Na, K, Cl, Ca, Glukoza, Mleczany, Bilirubina, ctHb, COHb, MetHb, O2Hb, HHb, HbF</t>
  </si>
  <si>
    <t>Nazwa asortymentu</t>
  </si>
  <si>
    <t>Nazwa handlowa, kod katalogowy, producent -podać</t>
  </si>
  <si>
    <t>Jednostka miary</t>
  </si>
  <si>
    <t>Ilość asortymentu na 24 miesiące</t>
  </si>
  <si>
    <t>11.</t>
  </si>
  <si>
    <t>pH, pCO2, pO2, Na, K, Cl, Ca, Glukoza, Mleczany, Bilirubina, ctHb, COHb, MetHb, O2Hb, HHb, HbF, kontrola jakości</t>
  </si>
  <si>
    <t>Pakiet odczynnikowy</t>
  </si>
  <si>
    <t>sztuka</t>
  </si>
  <si>
    <t>Kalibrator hemoglobiny, a 4 ampułki</t>
  </si>
  <si>
    <t>opakowanie</t>
  </si>
  <si>
    <t>Uszczelka wlotu</t>
  </si>
  <si>
    <t>Papier do drukarki, 8 rolek</t>
  </si>
  <si>
    <t>Pakiet nr 23 Odczynniki do analizatora parametrów krytycznych ABL 90 Flex (posiadanego przez Zamawiającego)</t>
  </si>
  <si>
    <t>Kaseta sensorowa, termin ważności po zainstalowaniu 30 dni, ilość testów 600 badań</t>
  </si>
  <si>
    <t xml:space="preserve">Zakup odczynników oraz dzierżawa analizatora do ozn. chemii klinicznej wraz z Laboratoryjnym Systemem </t>
  </si>
  <si>
    <t>Informatycznym</t>
  </si>
  <si>
    <t>Pakiet nr 12</t>
  </si>
  <si>
    <t>Dzierżawa analizatora do oznaczeń immunologicznych wraz zakupem odczynników</t>
  </si>
  <si>
    <t>Pakiet nr 11</t>
  </si>
  <si>
    <t>ARKUSZ CENOWY-  IMMUNOLOGIA</t>
  </si>
  <si>
    <t xml:space="preserve">ARKUSZ CENOWY-  IMMUNOLOGIA </t>
  </si>
  <si>
    <t>Dzierżawa analizatora z zakupem odczynników i mat. zużywalnych do oznaczeń gazometrycznych i elektrolitów</t>
  </si>
  <si>
    <t>Pakiet nr 13 Dzierżawa analizatora z zakupem odczynników i mat. zużywalnych do oznaczeń gazometrycznych i elektrolitów</t>
  </si>
  <si>
    <t xml:space="preserve">Pakiet nr 13 </t>
  </si>
  <si>
    <t>Pakiet nr 14 Hematologia — dzierżawa analizatorów wraz z zakupem odczynników</t>
  </si>
  <si>
    <r>
      <t xml:space="preserve">Hematologia: zakup odczynników i </t>
    </r>
    <r>
      <rPr>
        <b/>
        <sz val="8"/>
        <rFont val="Arial CE"/>
        <family val="0"/>
      </rPr>
      <t>dzierżawa dwóch analizatorów</t>
    </r>
    <r>
      <rPr>
        <sz val="8"/>
        <rFont val="Arial CE"/>
        <family val="0"/>
      </rPr>
      <t xml:space="preserve">  5 diff.na okres 2 lat</t>
    </r>
  </si>
  <si>
    <t>Przewidywana ilość oznaczeń - 65.000  ( 45 000 5 diff i 20.000 CBC)</t>
  </si>
  <si>
    <t xml:space="preserve">w tym </t>
  </si>
  <si>
    <t xml:space="preserve">netto w PLN </t>
  </si>
  <si>
    <t>brutto w PLN</t>
  </si>
  <si>
    <t xml:space="preserve">VAT w PLN </t>
  </si>
  <si>
    <t>cena za 24 miesiące</t>
  </si>
  <si>
    <t>Pakiet nr 15 Koagulologia - dzierżawa analizatorów i zakup odczynników</t>
  </si>
  <si>
    <t>potrzeby ilość/2 lata</t>
  </si>
  <si>
    <t>Materiały zużywalne prop. do ilości oznaczeń</t>
  </si>
  <si>
    <t>ilość miesięcy</t>
  </si>
  <si>
    <t>cena netto 1 m-c</t>
  </si>
  <si>
    <t>cena brutto za  1 m-c</t>
  </si>
  <si>
    <t>wartość netto</t>
  </si>
  <si>
    <t>wartość brutto</t>
  </si>
  <si>
    <r>
      <t>RAZEM</t>
    </r>
    <r>
      <rPr>
        <sz val="10"/>
        <rFont val="Arial CE"/>
        <family val="0"/>
      </rPr>
      <t xml:space="preserve"> odczynniki, kontrole, materiały zużywalne + czynsz dzierżawny w okresie 24 miesięcy</t>
    </r>
  </si>
  <si>
    <r>
      <t>punkty</t>
    </r>
    <r>
      <rPr>
        <sz val="10"/>
        <rFont val="Arial"/>
        <family val="0"/>
      </rPr>
      <t>*</t>
    </r>
    <r>
      <rPr>
        <sz val="10"/>
        <rFont val="Arial CE"/>
        <family val="0"/>
      </rPr>
      <t>:</t>
    </r>
  </si>
  <si>
    <r>
      <t>Aparat fabrycznie nowy</t>
    </r>
    <r>
      <rPr>
        <sz val="10"/>
        <rFont val="Arial CE"/>
        <family val="0"/>
      </rPr>
      <t>. Koagulometr zapasowy (back up) manualny o takim samym systemie pomiarowym i aplikacjach odczynnikowych</t>
    </r>
  </si>
  <si>
    <t>Warunki graniczne (brak powoduje odrzucenie oferty)</t>
  </si>
  <si>
    <t>Serwis analizatora - siłami i na koszt Wykonawcy</t>
  </si>
  <si>
    <t>BIOCHEMIA</t>
  </si>
  <si>
    <t>Tab.1 Formularz cenowy odczynniki</t>
  </si>
  <si>
    <t xml:space="preserve">ARKUSZ CENOWY- BIOCHEMIA </t>
  </si>
  <si>
    <t>razem max. 5 pkt.</t>
  </si>
  <si>
    <t>razem max. 10 pkt.</t>
  </si>
  <si>
    <t>PLN VAT</t>
  </si>
  <si>
    <t>Serwis aparatu - siłami i na koszt Wykonawcy</t>
  </si>
  <si>
    <t>razem max. 52 pkt</t>
  </si>
  <si>
    <t>Próbówki z rozpylonym EDTA-K2 do bad. hemat.z przekłuwalnym korkiem - na 1 ml ( 12 x 55 mm)</t>
  </si>
  <si>
    <t>Zestaw do oznaczania OB. na micro metodę</t>
  </si>
  <si>
    <t>Giemsa op.max 0,5l razem z buforem</t>
  </si>
  <si>
    <t xml:space="preserve">Aparat fabrycznie nowy </t>
  </si>
  <si>
    <t>Analizator 5diff: automatyczny rozdział i różnicowanie WBC na 5 populacji: neutrocyty, monocyty, eozynocyty, bazocyty, limfocyty wyrażone w wartościach % oraz liczbowych z wykorzystaniem cytometrii przepływowej z zastosowaniem lasera półprzewodnikowego</t>
  </si>
  <si>
    <t>Analizaztory fabrycznie nowe tego samego typu</t>
  </si>
  <si>
    <t>Analizatory  pracujące w oparciu o odczynniki bezwzględnie bezcyjankowe udokumentowane kartami charakterystyk . Do analizy 5 diff 3 odczynniki ( 1 lizat)</t>
  </si>
  <si>
    <t>Podłaczenie obu analizatorów do systemu informatycznago  na koszt oferenta</t>
  </si>
  <si>
    <t>fiolka</t>
  </si>
  <si>
    <t>Analizator 5 diff: o objętość aspirowanej próbki maksymalnie 20 ul krwi pełnej w trybie CBC/Diff bez wstępnego rozcieńczania</t>
  </si>
  <si>
    <t>Oprogramowanie analizatora w języku polskim z wszystkimi procedurami razem z modułem kontroli jakości i obliczeniami statystycznymi</t>
  </si>
  <si>
    <t>Analizator 5 diff: analiza min. 22 parametrów z systemem flagowania oraz wydrukiem wyniku wraz z histogramami dla RBC i PLT</t>
  </si>
  <si>
    <t>Analizator 5 diff: zakres liniowości w pierwszym pomiarze próbki bez wstępnego rozcieńczania:1. RBC min do 8 mln/ul  2. WBC min do 100 tys/ul   3. PLT do 2 mln/ul  4. HGB do 24g/l</t>
  </si>
  <si>
    <t>Złącze USB umożliwiające archiwizację wyników badań na zewnętrznym nośniku</t>
  </si>
  <si>
    <t>Aprat dostarczony wraz z zewnętrznym komputerem oraz laserowa drukarką komputerową</t>
  </si>
  <si>
    <t>Adaptacja pomieszczenia w celu zapewnienia optymalnej temperatury pracy analizatora</t>
  </si>
  <si>
    <t>Analizator nie starszy niż 3 lata</t>
  </si>
  <si>
    <t>Szybki test immunochromatograficzny na Laktoferynę w kale  przeznaczony do różnicowania biegunek zapalnych od niezapalnych. W zestawie kontrola dodatnia (oczyszczona ludzka laktoferyna). W zestawie skalowane pipetki, probówki i koncówki z filtrem. Test z możliwościa przechowywania próbki do 2 tygodni bez zamrażania</t>
  </si>
  <si>
    <t>Test kasetkowy immunochromatograficzny  wykrywający rotawirusy i adenowirusy w próbkach kału Czułość testu - 100% Swoistość min.98 %</t>
  </si>
  <si>
    <t>Test kasetkowy do wykrywania krwi utajonej w kale z aplikatorem do ilościowego pobierania kału. Czułość 10 ng/ml</t>
  </si>
  <si>
    <t>Giardia Lamblia Antigen.Test Elisa w oparciu o p-ciała monoklonalne. Max.2 serie płukań.Czułość min. 3 ng/ml Kontrola dodatnia w zestawie.</t>
  </si>
  <si>
    <t xml:space="preserve">Do oferty należy dostarczyć instrukcje z metodyką testów w j. polskim. Wszystkie wymagane parametry testów muszą być potwierdzone w załączonej metodyce </t>
  </si>
  <si>
    <t>Lp</t>
  </si>
  <si>
    <t>Nazwa produktu</t>
  </si>
  <si>
    <t>opak.</t>
  </si>
  <si>
    <t>j.m.</t>
  </si>
  <si>
    <t>VAT %</t>
  </si>
  <si>
    <t>D-Dimery</t>
  </si>
  <si>
    <t>ZESTAWIENIE PARAMETRÓW ANALIZATORA- IMMUNOLOGIA</t>
  </si>
  <si>
    <t>Parametry graniczne</t>
  </si>
  <si>
    <t xml:space="preserve">Określenie parametru </t>
  </si>
  <si>
    <t>Metoda chemiluminescencyjna pomiaru lub elektrochemiluminescencyjna</t>
  </si>
  <si>
    <t>Tak</t>
  </si>
  <si>
    <t>Możliwość wykonania min 10 oznaczeń z jednej próbki</t>
  </si>
  <si>
    <t>Szybkość otrzymania wyników markerów kardiologicznych (Troponina) &lt; 15 min</t>
  </si>
  <si>
    <t>Detektor wykrywania skrzepów i mikroskrzepów w próbce</t>
  </si>
  <si>
    <t>Krzywa kalibracyjna zapisana w kodzie kreskowym, wczytywana automatycznie do pamięci aparatu</t>
  </si>
  <si>
    <t>Priorytetowe oznaczanie próbek "cito"</t>
  </si>
  <si>
    <t>Możliwość bezpośredniego stosowania próbek pierwotnych</t>
  </si>
  <si>
    <t>Eliminacja kontaminacji</t>
  </si>
  <si>
    <t>tak</t>
  </si>
  <si>
    <t>System chłodzenia odczynników na pokładzie</t>
  </si>
  <si>
    <t>Podłączenie analizatora do LSI na koszt oferenta</t>
  </si>
  <si>
    <t>Niespełnienie jednego z w/w warunków granicznych powoduje odrzucenie oferty.</t>
  </si>
  <si>
    <t>Warunkiem granicznym jest również określony w załaczniku  zakres możliwych do oznaczenia parametrów</t>
  </si>
  <si>
    <t>Ocena techniczna aparatu</t>
  </si>
  <si>
    <t>Określenie parametru</t>
  </si>
  <si>
    <t>Warunki pożądane</t>
  </si>
  <si>
    <t>Odpowiedź oferenta</t>
  </si>
  <si>
    <t>Automatyczne monitorowanie stanu odczynników</t>
  </si>
  <si>
    <t>Tak: 1 pkt     Nie: 0 pkt</t>
  </si>
  <si>
    <t>Materiał kontrolny wieloparametrowy</t>
  </si>
  <si>
    <t>Wymienne końcówki w pipetorze zabezpieczające przed carry-over</t>
  </si>
  <si>
    <t xml:space="preserve">Automatyczne rozcieńczenie próbki </t>
  </si>
  <si>
    <t>Czytnik kodów kreskowych</t>
  </si>
  <si>
    <t>Suma uzyskanych punktów podlega ocenie wg wzoru opisanego w cz. XIV SIWZ- kryterium ocena techniczna aparatu</t>
  </si>
  <si>
    <t>Tab. 1. Formularz cenowy odczynniki</t>
  </si>
  <si>
    <t>Nazwa
parametru</t>
  </si>
  <si>
    <t>Nr
katalogowy</t>
  </si>
  <si>
    <t>Ilość
ozn. z 1
opak.</t>
  </si>
  <si>
    <t>Cena 1 op. netto PLN</t>
  </si>
  <si>
    <t>Cena 1 op. brutto  PLN</t>
  </si>
  <si>
    <t>Lp.</t>
  </si>
  <si>
    <t>Troponina</t>
  </si>
  <si>
    <t>PSA</t>
  </si>
  <si>
    <t>TSH</t>
  </si>
  <si>
    <t>fT4</t>
  </si>
  <si>
    <t>fT3</t>
  </si>
  <si>
    <t>BHCG</t>
  </si>
  <si>
    <t>CA-125</t>
  </si>
  <si>
    <t>CEA</t>
  </si>
  <si>
    <t>CA 19-9</t>
  </si>
  <si>
    <t>AFP</t>
  </si>
  <si>
    <t>Vit.B12</t>
  </si>
  <si>
    <t>Testosteron</t>
  </si>
  <si>
    <t>Estradiol</t>
  </si>
  <si>
    <t>Progesteron</t>
  </si>
  <si>
    <t>Prolaktyna</t>
  </si>
  <si>
    <t>FSH</t>
  </si>
  <si>
    <t>LH</t>
  </si>
  <si>
    <t>Ca-15-3</t>
  </si>
  <si>
    <t>p-ciala anty HCV</t>
  </si>
  <si>
    <t>p-ciała anty TPO</t>
  </si>
  <si>
    <t>p-ciała anty CCP</t>
  </si>
  <si>
    <t>Ferrytyna</t>
  </si>
  <si>
    <t>p-ciała p-recept. TSH</t>
  </si>
  <si>
    <t>Prokalcytonina</t>
  </si>
  <si>
    <t>Razem:</t>
  </si>
  <si>
    <t>*w ofercie dopuszczalna jest większa ilość oznaczeń niż minimalna- wynikająca z pomnożenia ilości oznaczeń z jednego zamkniętego opakowania przez liczbę opakowań</t>
  </si>
  <si>
    <t>Tab. 2. Formularz cenowy kalibratory, kontrole oraz materiały zużywalne proporcjonalnie do ilości testów</t>
  </si>
  <si>
    <t>Nazwa odczynnika</t>
  </si>
  <si>
    <t>Nr katalogowy</t>
  </si>
  <si>
    <t xml:space="preserve">Wielkość opakowania </t>
  </si>
  <si>
    <t xml:space="preserve">Razem : </t>
  </si>
  <si>
    <t>IMMUNOLOGIA</t>
  </si>
  <si>
    <t>PLN netto</t>
  </si>
  <si>
    <t>PLN brutto</t>
  </si>
  <si>
    <t>Odczynniki (Tab. 1):</t>
  </si>
  <si>
    <t>Materiały zużywalne (Tab. 2) :</t>
  </si>
  <si>
    <t xml:space="preserve">Razem: </t>
  </si>
  <si>
    <t>ZESTAWIENIE PARAMETRÓW ANALIZATORA BIOCHEMIA</t>
  </si>
  <si>
    <r>
      <t>ANALIZATOR BIOCHEMICZNY</t>
    </r>
    <r>
      <rPr>
        <b/>
        <sz val="8"/>
        <rFont val="Arial"/>
        <family val="2"/>
      </rPr>
      <t xml:space="preserve"> </t>
    </r>
  </si>
  <si>
    <t>WYMAGANE</t>
  </si>
  <si>
    <t>Odpowiedź Oferenta</t>
  </si>
  <si>
    <t>Analizator w pełni automatyczny pracujący w trybie „pacjent po pacjencie".</t>
  </si>
  <si>
    <t>Metody pomiaru:</t>
  </si>
  <si>
    <t>Fotometryczne monochromatyczne i bichromatyczne: punktu końcowego i kinetyczne;                                                                                                                                                   ISE -  (minimum Na, K, Cl) , metoda FP</t>
  </si>
  <si>
    <t>Zakres pomiarowy fotometru 340 - 800 nm</t>
  </si>
  <si>
    <t>Automatyczna detekcja mikroskrzepu w próbce badanej</t>
  </si>
  <si>
    <t>Analiza w fazie ciekłej</t>
  </si>
  <si>
    <t>Odczynniki płynne, gotowe do użycia (min. 80% menu wymienionego przez Zamawiającego)</t>
  </si>
  <si>
    <t>Możliwości analityczne:</t>
  </si>
  <si>
    <t>a) Biochemia - enzymy, substraty, ISE</t>
  </si>
  <si>
    <t>b) Białka specyficzne</t>
  </si>
  <si>
    <t>c) Monitorowanie leków</t>
  </si>
  <si>
    <t>d) Środki uzależniające i trucizny</t>
  </si>
  <si>
    <t>Modem serwisowy</t>
  </si>
  <si>
    <t>Kuwety pomiarowe jednorazowego użytku</t>
  </si>
  <si>
    <t>Automatyczne rozcieńczanie bądź zmiana objętości próbki po przekroczeniu liniowości metody</t>
  </si>
  <si>
    <t>Chłodzenie odczynników, kalibratorów i kontroli na pokładzie analizatora</t>
  </si>
  <si>
    <t>Zapewnienie udziału w międzynarodowej kontroli jakości z opracowaniem statystycznym wyników poprzez dostarczenie odpowiednich materiałów kontrolnych (koszt należy uwzględnić w formularzu cenowym oraz załączyć opis oferowanego programu kontroli)</t>
  </si>
  <si>
    <t>Zamknięty system odczynnikowy</t>
  </si>
  <si>
    <t>Zainstalowanie Laboratoryjnego systemu informatycznego: Hardware i Software</t>
  </si>
  <si>
    <t>Parametry zalecane, podlegające ocenie</t>
  </si>
  <si>
    <t>Możliwość wykonywania badań w surowicy, osoczu, hemolizacie, moczu , PMR i krwi pełnej</t>
  </si>
  <si>
    <t>Możliwość barkodowego identyfikowania próbek.</t>
  </si>
  <si>
    <t>Możliwość stałego monitorowania poziomu odczynników i badanych próbek.</t>
  </si>
  <si>
    <t>Możliwość dostawiania lub wymiany odczynników „dostępnych na pokładzie" bez przerywania pracy analizatora.</t>
  </si>
  <si>
    <t>Możliwość ciągłego podawania próbek bez przerywania pracy analizatora</t>
  </si>
  <si>
    <t>Zewnętrzny UPS</t>
  </si>
  <si>
    <t>Możliwość jednoczesnego umieszczenia w aparacie min. 80 próbek</t>
  </si>
  <si>
    <t>Zużycie wody do 2 litrów/godzinę</t>
  </si>
  <si>
    <t>Zamknięty system utylizacji odpadów</t>
  </si>
  <si>
    <t>Ciągłe ładowanie próbek</t>
  </si>
  <si>
    <t xml:space="preserve"> </t>
  </si>
  <si>
    <t>Warunki zalecane, podlegają ocenie wg kryterium- ocena techniczna aparatu:</t>
  </si>
  <si>
    <t>Suma uzyskanych punktów podlega ocenie wg wzoru opisanego w cz. XIV SIWZ</t>
  </si>
  <si>
    <t>Zestawienie parametrów Lab.Systemu Informatycznego</t>
  </si>
  <si>
    <t xml:space="preserve">Wymagane funkcje </t>
  </si>
  <si>
    <t>Wymagana odpowiedź</t>
  </si>
  <si>
    <t>TAK</t>
  </si>
  <si>
    <t>Laboratoryjny System Informatyczny w technologii wielodostępu</t>
  </si>
  <si>
    <t>Sprzęt</t>
  </si>
  <si>
    <t>Oprogramowanie</t>
  </si>
  <si>
    <t>Wdrożenie</t>
  </si>
  <si>
    <t>TAK / opisać</t>
  </si>
  <si>
    <t>Dwukierunkowa komunikacja on-line na podstawie list roboczych lub/i kodów kreskowych z analizatorami ww pracowni</t>
  </si>
  <si>
    <t>Kodowanie próbek pacjentów kodami kreskowymi</t>
  </si>
  <si>
    <t>Rejestracja zleceń pacjentów :</t>
  </si>
  <si>
    <t>Automatycznie przy pomocy czytnika OMR</t>
  </si>
  <si>
    <t>Manualnie</t>
  </si>
  <si>
    <t>Walidacja wyników pacjentów za pomocą Delta-Check</t>
  </si>
  <si>
    <t>Możliwość  wykonywania obliczeń statystycznych</t>
  </si>
  <si>
    <t>Raportowanie ilości wykonywanych badań w wybranym przedziale czasu</t>
  </si>
  <si>
    <t>Raportowanie czasów TAT (turn around time)</t>
  </si>
  <si>
    <t>Raportowanie badań z podziałem Cito,dyżur, rutyna)</t>
  </si>
  <si>
    <t>Raportowanie ilości badań z podziałem na pacjentów</t>
  </si>
  <si>
    <t>Raportowanie ilości badań z podziałem na próbki</t>
  </si>
  <si>
    <t>Raportowanie kosztów wykonywanych badań</t>
  </si>
  <si>
    <t>Raportowania kosztów wykonywanych badań według płatnika</t>
  </si>
  <si>
    <t>Możliwość wypisywania rachunków za wykonane usługi</t>
  </si>
  <si>
    <t>Możliwość archiwizacji danych pacjenta, wyników badań , ustawień systemowych oraz aplikacji programowych na zewnętrznym nośniku ( CD- ROM, DVD-ROM) przez okres min 20 lat</t>
  </si>
  <si>
    <t>TAK/ opisać</t>
  </si>
  <si>
    <t>Możliwość  współpracy z  systemem komputerowym szpitala</t>
  </si>
  <si>
    <t>Wprowadzenie kart zleceń i kodów kreskowych wg.uzgodnień z zamawiającym</t>
  </si>
  <si>
    <t>Raportowanie stanów magazynowych</t>
  </si>
  <si>
    <t>Połączenie z laboratorium kooperującym polegające na wysyłaniu zleceń i odbiorze wyników w formie elektronicznej</t>
  </si>
  <si>
    <t>Automatyczna kontrola wiarygodności wyników badań: ocena wg. reguł Westgarda i graficzna prezentacja wyników</t>
  </si>
  <si>
    <t>Niespełnienie jednego z warunków granicznych powoduje odrzucenie oferty.</t>
  </si>
  <si>
    <t>Podać wykaz dostarczanego sprzętu:</t>
  </si>
  <si>
    <t>Nazwa
odczynnika</t>
  </si>
  <si>
    <t>Nr
katalog.</t>
  </si>
  <si>
    <t>AlAt</t>
  </si>
  <si>
    <t>Albumina</t>
  </si>
  <si>
    <t>Alfa-amylaza</t>
  </si>
  <si>
    <t>AspAt</t>
  </si>
  <si>
    <t>BCS</t>
  </si>
  <si>
    <t>Bilirubina bezp.</t>
  </si>
  <si>
    <t>Bilirubina całkowita</t>
  </si>
  <si>
    <t>Chlorki</t>
  </si>
  <si>
    <t>Cholesterol total</t>
  </si>
  <si>
    <t>Cholesterol HDL</t>
  </si>
  <si>
    <t>CK MB</t>
  </si>
  <si>
    <t>CPK</t>
  </si>
  <si>
    <t>Etanol</t>
  </si>
  <si>
    <t>Fosfataza alkaliczna</t>
  </si>
  <si>
    <t>Fosfataza kwaśna całk.</t>
  </si>
  <si>
    <t>Fosfor nieorg.</t>
  </si>
  <si>
    <t>GGTP</t>
  </si>
  <si>
    <t>kreatynina</t>
  </si>
  <si>
    <t>Glukoza</t>
  </si>
  <si>
    <t>Kwas moczowy</t>
  </si>
  <si>
    <t>Magnez</t>
  </si>
  <si>
    <t>Mocznik</t>
  </si>
  <si>
    <t>Potas</t>
  </si>
  <si>
    <t>Sód</t>
  </si>
  <si>
    <t>Trójglicerydy</t>
  </si>
  <si>
    <t>Wapń całkowity</t>
  </si>
  <si>
    <t>Żelazo</t>
  </si>
  <si>
    <t>białko w płynie mózgowo-rdzeniowym</t>
  </si>
  <si>
    <t>ASO</t>
  </si>
  <si>
    <t>RF</t>
  </si>
  <si>
    <t>AT III - antytrombina</t>
  </si>
  <si>
    <t>Lipaza</t>
  </si>
  <si>
    <t>Mleczany</t>
  </si>
  <si>
    <t>LDH</t>
  </si>
  <si>
    <t>RAZEM:</t>
  </si>
  <si>
    <t>xxxx</t>
  </si>
  <si>
    <t xml:space="preserve">Tab. 2. Formularz cenowy kalibratorów, kontroli oraz materiałów zużywalnych proporcjonalnie do ilości testów </t>
  </si>
  <si>
    <t xml:space="preserve"> Cena 1
opak. netto PLN</t>
  </si>
  <si>
    <t xml:space="preserve">Cena 1 opak. brutto PLN </t>
  </si>
  <si>
    <t>ilość op.</t>
  </si>
  <si>
    <t>cena netto za 1 op. PLN</t>
  </si>
  <si>
    <t>stawka VAT w %</t>
  </si>
  <si>
    <t>I Parametry graniczne</t>
  </si>
  <si>
    <t>Opis parametrów</t>
  </si>
  <si>
    <t>Warunek graniczny</t>
  </si>
  <si>
    <t>Odpowiedź tak/nie</t>
  </si>
  <si>
    <t>Parametry mierzone: pH,pCO2,pO2,Hct, Hb,SO2, Na,K,Cl,Ca</t>
  </si>
  <si>
    <t>Podanie próbki bezpośrednio ze strzykawki lub kapilary</t>
  </si>
  <si>
    <t>Zamknięte niezależne ścieki</t>
  </si>
  <si>
    <t>Prosta komunikacja z operatorem-przejrzyste oprogramowanie</t>
  </si>
  <si>
    <t>Możliwość wpisania szczegółowych danych demograficznych pacjenta</t>
  </si>
  <si>
    <t>Automatyczna kalibracja ,jedno i dwupunktowa bez użycia zewnętrznych gazów kalibracyjnych</t>
  </si>
  <si>
    <t>System kontroli jakości,pamięć wyników kontroli</t>
  </si>
  <si>
    <t>Niespełnienie choćby jednego warunku granicznego spowoduje odrzucenie oferty</t>
  </si>
  <si>
    <t>II Parametry oceniane</t>
  </si>
  <si>
    <t>Zakres punktów</t>
  </si>
  <si>
    <t>Opisać parametry oferowane</t>
  </si>
  <si>
    <t>Pomiar wszystkich parametrów wyszczególnionych w punkcie I.1 jednoczesnie</t>
  </si>
  <si>
    <t>tak:10 pkt                                       nie: 0 pkt</t>
  </si>
  <si>
    <t>Wbudowana drukarka</t>
  </si>
  <si>
    <t xml:space="preserve">Mała objętość próbki krwi </t>
  </si>
  <si>
    <t>Dotykowy, kolorowy ekran</t>
  </si>
  <si>
    <t>Odpowiedź tak: 10 pkt                    Odpowiedź nie: 0 pkt</t>
  </si>
  <si>
    <t>Termin ważności odczynników po instalacji w aparacie nie krótszy niż 30 dni</t>
  </si>
  <si>
    <t>Odpowiedź tak: 2 pkt                    Odpowiedź nie: 0 pkt</t>
  </si>
  <si>
    <t>Możliwość podłączenia przystawki automatycznej kontroli jakośći</t>
  </si>
  <si>
    <t>ARKUSZ CENOWY- GAZOMETRIA i elektrolity</t>
  </si>
  <si>
    <t>RAZEM odczynniki, kalibratory kontroli oraz materiały zużywalne</t>
  </si>
  <si>
    <t>Odczynniki kalibratory kontroli oraz materiały zużywalne</t>
  </si>
  <si>
    <r>
      <t>ANALIZATOR IMMUNOLOGICZNY</t>
    </r>
    <r>
      <rPr>
        <sz val="8"/>
        <rFont val="Arial"/>
        <family val="2"/>
      </rPr>
      <t xml:space="preserve">   Podać nazwę, typ.</t>
    </r>
  </si>
  <si>
    <t>HbA1c</t>
  </si>
  <si>
    <t>Wydajność analizatora nie mniejsza niż 300 oznaczeń fotometrycznych i nie mniej niż  60 oznaczen ISE</t>
  </si>
  <si>
    <t>Odczynniki oraz kalibratory w stanie płynnym konfekcjonowane w wydzielonych pojemnikach, grupowane w zbiorczych opakowaniach w ilości nie większych jak trzy i niezalezny, oddzielny pojemnik na odpady</t>
  </si>
  <si>
    <t>podłaczenie aparatu do Lab.Systemu Informatycznego na koszt oferenta</t>
  </si>
  <si>
    <t>PSA wolne</t>
  </si>
  <si>
    <t>Kwas foliowy</t>
  </si>
  <si>
    <t>p-ciała anty TG</t>
  </si>
  <si>
    <t>HBs Ag</t>
  </si>
  <si>
    <t>HBs Ag-confirmatory</t>
  </si>
  <si>
    <t>anty HBs</t>
  </si>
  <si>
    <t>Nt-proBNP</t>
  </si>
  <si>
    <t>PTH</t>
  </si>
  <si>
    <t>CRP hs</t>
  </si>
  <si>
    <t>Transferyna</t>
  </si>
  <si>
    <t>System Operacyjny Windows XP lub nowszy</t>
  </si>
  <si>
    <t>Cystatyna</t>
  </si>
  <si>
    <r>
      <t>potrzeby ilość</t>
    </r>
    <r>
      <rPr>
        <sz val="11"/>
        <rFont val="Arial"/>
        <family val="0"/>
      </rPr>
      <t>*</t>
    </r>
  </si>
  <si>
    <t>Ilość</t>
  </si>
  <si>
    <t xml:space="preserve">Ilość </t>
  </si>
  <si>
    <t xml:space="preserve">Cena jedn. </t>
  </si>
  <si>
    <t>VAT</t>
  </si>
  <si>
    <t>Cena jedn.</t>
  </si>
  <si>
    <t xml:space="preserve">Wartość </t>
  </si>
  <si>
    <t>kol 5x6</t>
  </si>
  <si>
    <t xml:space="preserve"> w opak.</t>
  </si>
  <si>
    <t>opakow.</t>
  </si>
  <si>
    <t xml:space="preserve">netto za </t>
  </si>
  <si>
    <t>%</t>
  </si>
  <si>
    <t>brutto za</t>
  </si>
  <si>
    <t>netto</t>
  </si>
  <si>
    <t xml:space="preserve"> brutto</t>
  </si>
  <si>
    <t>w PLN</t>
  </si>
  <si>
    <t>Citron I (fenoloftaleina)</t>
  </si>
  <si>
    <t>Cytrynian sodu 3,8%</t>
  </si>
  <si>
    <t>May Grunwald op.max 0,5l</t>
  </si>
  <si>
    <t>Ehrlich op.max 0,5l</t>
  </si>
  <si>
    <t>Odczynnik Pandyego</t>
  </si>
  <si>
    <t>Odczynnik Nonne-Apelta</t>
  </si>
  <si>
    <t xml:space="preserve">Odczynnik Turka </t>
  </si>
  <si>
    <t>Barwnik do retikulocytów</t>
  </si>
  <si>
    <t>Płyn do liczenia trombocytów</t>
  </si>
  <si>
    <t>Płyn Lugola</t>
  </si>
  <si>
    <t>Propanol 2 – izopropanol</t>
  </si>
  <si>
    <t>RAZEM</t>
  </si>
  <si>
    <t>*w ofercie dopuszczalna jest większa ilość, niż określona przez zamawiającego w kolumnie "potrzeby" , jeżeli wynika ona z pomnożenia wielkości opakowania jednostkowego przez liczbę opakowań.</t>
  </si>
  <si>
    <t>Biochemia: dzierżawa aparatu z dostawą odczynników, materiałów kontrolnych,  zużywalnych oraz instalacją Lab. Inf. Systemu (LIS) na okres 2 lat</t>
  </si>
  <si>
    <t>IMMUNODIAGNOSTYKA: Dzierżawa aparatu z dostawą odczynników, materiałów kontrolnych oraz zużywalnych na okres 2 lat</t>
  </si>
  <si>
    <t>Gazometria: Dzierżawa aparatu z dostawą odczynników, materiałów kontrolnych oraz zużywalnych na okres 2 lat - ilość testów 4.000</t>
  </si>
  <si>
    <t>ANALIZATOR: podać nazwę i rok produkcji</t>
  </si>
  <si>
    <t>Ocena parametrów aparatury do badań koagulologicznych</t>
  </si>
  <si>
    <t>określenie parametru</t>
  </si>
  <si>
    <t>pełny automat</t>
  </si>
  <si>
    <t>Zakres  wyk.badań:</t>
  </si>
  <si>
    <t>PT</t>
  </si>
  <si>
    <t>1</t>
  </si>
  <si>
    <t>(ilosc aplikacji)</t>
  </si>
  <si>
    <t>APTT</t>
  </si>
  <si>
    <t>Fibrynogen</t>
  </si>
  <si>
    <t>TT</t>
  </si>
  <si>
    <t>Czynniki krzepnięcia II,V,VII,X</t>
  </si>
  <si>
    <t>Białko C</t>
  </si>
  <si>
    <t>Czynniki krzepniecia VIII,IX,XII</t>
  </si>
  <si>
    <t>AT III</t>
  </si>
  <si>
    <t>Inne ( podac wszystkie )</t>
  </si>
  <si>
    <t>Ilość kanałów pomiarowych</t>
  </si>
  <si>
    <t>ilość badanego materiału lub wzorca</t>
  </si>
  <si>
    <t>Ilość odczynnika</t>
  </si>
  <si>
    <t>2</t>
  </si>
  <si>
    <t>pomiar stężenia fibrynogenu podczas pomiaru PT</t>
  </si>
  <si>
    <t>pobieranie materiału z próbki pierwotnej bez wstępnego przygotowania</t>
  </si>
  <si>
    <t>3</t>
  </si>
  <si>
    <t>pojemnik na próbki przystosowany do probówek pediatrycznych</t>
  </si>
  <si>
    <t>możliwość samodzielnego programowania ozn.:pojedyncze,dublet, dow.</t>
  </si>
  <si>
    <t>możliwość automat.powtorzenia pomiaru przy wynikach patolog.</t>
  </si>
  <si>
    <t>Gniazdo RS 232 dwukierunkowa komunikacja</t>
  </si>
  <si>
    <t>Możliwość podawania wyników w dowolnej formie i dowolnych jednostkach</t>
  </si>
  <si>
    <t xml:space="preserve">automatyczne układy kompensacji zmętnienia pierwotnego </t>
  </si>
  <si>
    <t>kompensacja zanieczyszczenia toru optycznego</t>
  </si>
  <si>
    <t>system odczynnikowy: otwarty/zamknięty</t>
  </si>
  <si>
    <t>2/1</t>
  </si>
  <si>
    <t>pochodzenie analizatora i odczynnikow od tego samego prod.</t>
  </si>
  <si>
    <t>Pobieranie materiału z próbek pierwotnych w tym przystosowanie do próbowek pediatrycznych</t>
  </si>
  <si>
    <t>Możliwość samodzielnego programowaniua pomiarów z wyborem: pojedyncze, dublet lub dowolne</t>
  </si>
  <si>
    <t>Możliwość automatycznego powtórzenia pomiaru przy wynikach poza zakresem referencyjnym</t>
  </si>
  <si>
    <t>Bezpłatny serwis w okresie dzierżawy aparatu</t>
  </si>
  <si>
    <t>Połaczenie analizatora koagulologicznego z lab syst. Informatycznym po stronie Wykonawcy</t>
  </si>
  <si>
    <t>Specyfikacja odczynnikowa :</t>
  </si>
  <si>
    <t xml:space="preserve">j.m. </t>
  </si>
  <si>
    <t>kol 7x8</t>
  </si>
  <si>
    <t>Nazwa oferowanego produktu i nazwa producenta</t>
  </si>
  <si>
    <t>Fibrynogen wg Clausa</t>
  </si>
  <si>
    <t>plazminogen</t>
  </si>
  <si>
    <t>Kalibrator</t>
  </si>
  <si>
    <t>proporcjonalnie do ilości oznaczeń</t>
  </si>
  <si>
    <t>ml</t>
  </si>
  <si>
    <t>Kontrole propor.do ilości oznaczeń</t>
  </si>
  <si>
    <t>Normal</t>
  </si>
  <si>
    <t>patolog.wysoka</t>
  </si>
  <si>
    <t>patolog.niska</t>
  </si>
  <si>
    <t>Czynsz dzierżawny</t>
  </si>
  <si>
    <t>kuwety</t>
  </si>
  <si>
    <t>płyny czyszczący</t>
  </si>
  <si>
    <t>płyn płuczący</t>
  </si>
  <si>
    <t>Kontrole D-dimer</t>
  </si>
  <si>
    <t>ilość oznaczeń</t>
  </si>
  <si>
    <t xml:space="preserve">Minimalna* ilość
oznaczeń
</t>
  </si>
  <si>
    <t>Wartość
na 2 lata netto PLN</t>
  </si>
  <si>
    <t>Wartość
na 2 lata brutto PLN</t>
  </si>
  <si>
    <t>Moduł ISE</t>
  </si>
  <si>
    <t xml:space="preserve">Ilość op.na 2 lata </t>
  </si>
  <si>
    <t>Ilość op.na okres umowy szt.</t>
  </si>
  <si>
    <t>Wartość
umowy netto PLN</t>
  </si>
  <si>
    <t>Wartość
umowy brutto PLN</t>
  </si>
  <si>
    <t xml:space="preserve">Wartość oferty : </t>
  </si>
  <si>
    <t xml:space="preserve"> Formularz cenowy odczynników kalibratorów kontroli oraz materiałów zużywalnych proporcjonalnie do ilości testów </t>
  </si>
  <si>
    <t>IIość testów - 4.000/2 lata</t>
  </si>
  <si>
    <t>L.p.</t>
  </si>
  <si>
    <r>
      <t>ilość w szt. (potrzeby</t>
    </r>
    <r>
      <rPr>
        <b/>
        <sz val="8"/>
        <color indexed="8"/>
        <rFont val="Arial"/>
        <family val="2"/>
      </rPr>
      <t>**</t>
    </r>
    <r>
      <rPr>
        <sz val="8"/>
        <color indexed="8"/>
        <rFont val="Arial"/>
        <family val="0"/>
      </rPr>
      <t xml:space="preserve">) </t>
    </r>
  </si>
  <si>
    <t>Ilość w 1 opak.</t>
  </si>
  <si>
    <t>Ilość wg j.m.(np. opak.)</t>
  </si>
  <si>
    <t>Cena jedn.opak. netto PLN</t>
  </si>
  <si>
    <t>Cena jedn.opak. brutto PLN</t>
  </si>
  <si>
    <t>Wartość netto</t>
  </si>
  <si>
    <t>Stawka VAT</t>
  </si>
  <si>
    <t>Wartość brutto</t>
  </si>
  <si>
    <t xml:space="preserve">Probówki na 2,5 ml krwi z korkiem zawierające heparynę litową  </t>
  </si>
  <si>
    <t>Próbówki z cytrynianem sodu 3,2% o pojemności 1,8 ml długości 75 mm do badań koagulologicznych</t>
  </si>
  <si>
    <t xml:space="preserve"> Naczynka do analizatorów Cobas  o poj. 0,7 ml białe</t>
  </si>
  <si>
    <t xml:space="preserve"> Naczynka do analizatorów Cobas  o poj. 0,7 ml żółte</t>
  </si>
  <si>
    <t xml:space="preserve"> Naczynka do analizatorów Cobas  o poj. 0,7 ml niebieskie</t>
  </si>
  <si>
    <t>Naczyńka do analizatorów Cobas o poj. 0,7 ml różowe</t>
  </si>
  <si>
    <t>Końcówki do pipety automatycznej o pojemności do 200 ul</t>
  </si>
  <si>
    <t>Końcówki do pipety automatycznej o poujemności do 1000 ul</t>
  </si>
  <si>
    <t>Szkiełka podstawowe do mikroskopowaniea o grubości 1 mm, nieszlifowane</t>
  </si>
  <si>
    <t>Pisaki laboratoryjne do pisania na szkle i tworzywach cienkopiszące, czarne</t>
  </si>
  <si>
    <t>Pisaki laboratoryjne do pisania na szkle i tworzywach, grubopiszące, czarne</t>
  </si>
  <si>
    <t>Pisaki laboratoryjne do pisania na szkle i tworzywach, grubopiszące, zielone</t>
  </si>
  <si>
    <t>Kapilary do gazometrii z heparyna litową o poj.220 ul</t>
  </si>
  <si>
    <t>Korki uniwersalne do próbówek o śr.od 15-17 mm bezbarwne</t>
  </si>
  <si>
    <t>Korki uniwersalne do probowek o śr.od 11 do 13 mm zielone</t>
  </si>
  <si>
    <t>Korki uniwersalne do probowek od śr.11 do 13 mm żółte</t>
  </si>
  <si>
    <t>Próbówki szklane wirówkowe o poj. 10 ml (16 x 100 ) stożkowe</t>
  </si>
  <si>
    <t xml:space="preserve">Próbówki do badań biochem.z granulatem i aktywatorem z polipropylenu 4 ml (12x75) </t>
  </si>
  <si>
    <t>Próbówki z rozpylonym EDTA-K2 do bad. hemat.z przekłuwalnym korkiem - na 2 ml ( 12 x 75 mm)</t>
  </si>
  <si>
    <t>Nożyki stalowe ręczne do nakłuć, pakowane indywidualnie</t>
  </si>
  <si>
    <t>Próbówki stożkowez polipropylenu 10 ml puste</t>
  </si>
  <si>
    <t>Probówki do barwienia i zliczania retikulocytów na 50 ul z roztworem błękitu brylantowo-krezolowego lub probowki do liczenia retikulocytow na 120 ul krwi zawierajace 100 ul blekitu krezolowego z fioletowym korkiem</t>
  </si>
  <si>
    <t>Probówki z kapilarą na 200-250 ul z fluorkiem sodu i wersenianem K2 na oznaczania p.cukru</t>
  </si>
  <si>
    <t>Szkiełka nakrywkowe 22 x 22 mm</t>
  </si>
  <si>
    <t>Nakłuwacze automatyczne o głębokości nacięcia 1,0 mm</t>
  </si>
  <si>
    <t>Nakłuwacze automatyczne o głębokości nacięcia 1,5 mm</t>
  </si>
  <si>
    <t>Nakłuwacze automatyczne o  głębokości nacięcia 2,0 mm</t>
  </si>
  <si>
    <t>Wymazówki z drewna o dł 150 mm z wacikiem baweł. pakowame indywidualnie, sterylne*</t>
  </si>
  <si>
    <t>Wymazówki o dł 150 mm - 155 mm z wacikiem baw. lub z wiskozy z  tworzywa  w probówce transportowej sterylne*</t>
  </si>
  <si>
    <r>
      <t>Wymazówki z tworzywa o dł 150 mm-</t>
    </r>
    <r>
      <rPr>
        <b/>
        <sz val="8"/>
        <rFont val="Times New Roman"/>
        <family val="1"/>
      </rPr>
      <t>155 mm</t>
    </r>
    <r>
      <rPr>
        <sz val="8"/>
        <rFont val="Times New Roman"/>
        <family val="1"/>
      </rPr>
      <t xml:space="preserve"> w probowce transportowej z podłożem Amies ,sterylne*</t>
    </r>
  </si>
  <si>
    <t>Płytki Petriego z polistyrenu o śr.90 mm i wysokości 14 mm z wentylacją sterylne*</t>
  </si>
  <si>
    <t>Pojemnik na mocz o pojemności 120 ml szczelnie zamykany sterylny, pakowany indywidualnie*</t>
  </si>
  <si>
    <t>Końcówki do pipety automatycznej typu Eppendorf o pojemności do 200 ul  w pudełku po 96 szt.</t>
  </si>
  <si>
    <t>Końcówki do pipety automatycznej o pojemności do 1000 ul  w pudełku</t>
  </si>
  <si>
    <t>Probówki z kapilarą na 200 ul z EDTA - K2</t>
  </si>
  <si>
    <t>Zatyczki do kapilar o pojemności powyżej 100ul</t>
  </si>
  <si>
    <t>*Wraz z dostawą towaru wymagane świadectwo sterylności (dot. pozycji 38-44)</t>
  </si>
  <si>
    <t>**W ofercie dopuszczalna jest większa ilość, niż określona przez zamawiającego w kolumnie "potrzeby",</t>
  </si>
  <si>
    <t>jeżeli wynika ona z pomnożenia wielkości opakowania jednostkowego przez liczbę opakowań.</t>
  </si>
  <si>
    <t>ilość</t>
  </si>
  <si>
    <t>1.</t>
  </si>
  <si>
    <t>2.</t>
  </si>
  <si>
    <t>3.</t>
  </si>
  <si>
    <t>Test RPR do wykrywania reagin kiłowych w surowicy krwi + kontrola dodatnia i ujemna</t>
  </si>
  <si>
    <t>Test kasetkowy do wykrywania M.Tuberculosis</t>
  </si>
  <si>
    <t>Test kasetkowy HIV 1i2 - jakościowy test 3-ej generacji do równoczesnego wykrywania i różnicowania p-ciał specyficznych do wirusów HIV1 i HIV2</t>
  </si>
  <si>
    <t>Test ciążowy w moczu kasetkowy 10 mU/ml</t>
  </si>
  <si>
    <t xml:space="preserve">*w ofercie dopuszczalna jest większa ilość, niż określona przez zamawiającego w kolumnie "potrzeby" , </t>
  </si>
  <si>
    <t>Wymagania:</t>
  </si>
  <si>
    <t>Dostarczone testy muszą mieć okres ważności nie krótszy niż 3 m-ce.</t>
  </si>
  <si>
    <t>Ilość w opakowaniu</t>
  </si>
  <si>
    <t>wartość umowy netto PLN</t>
  </si>
  <si>
    <t>wartość umowy brutto PLN</t>
  </si>
  <si>
    <t>Końcówki o pojemności do 5000 ul bezbarwne umożliwiające pobranie matreiału z probówki 12x 75 mm</t>
  </si>
  <si>
    <t xml:space="preserve">Próbówki z rozpylonym EDTA-K 2do bad. hemat.z przekłuwalnym korkiem - na 1 ml 12 x 75 mm </t>
  </si>
  <si>
    <t xml:space="preserve">probówki do OB. Z czarnym korkiem na 1 ml z 3,8% cytrynianem sodu </t>
  </si>
  <si>
    <t>Określenie parametrów granicznych</t>
  </si>
  <si>
    <t>TAK/NIE</t>
  </si>
  <si>
    <t>Automatyczny transport pasków do odczytu</t>
  </si>
  <si>
    <t>Automatyczne usuwanie zużytych paskow do specjalnego zbiornika</t>
  </si>
  <si>
    <t>Możliwość podłączenia do laborat.systemu informatycznego</t>
  </si>
  <si>
    <t>Aparat z  czytnikiem barkodów</t>
  </si>
  <si>
    <t>Wbudowana drukarka termiczna</t>
  </si>
  <si>
    <t>Możliwość wprowadzania ID z klawiatury komputera</t>
  </si>
  <si>
    <t>Możliwość wydruku w wybranych jednostkach</t>
  </si>
  <si>
    <t>Flagowanie wyników patologicznych</t>
  </si>
  <si>
    <t>Automatyczny pomiar barwy moczu</t>
  </si>
  <si>
    <t>Detektor obrazu kolorowego typu CCD (Charge Coupled Device)</t>
  </si>
  <si>
    <t>Wydajność pracy - co najmniej 700 ozn./godz.</t>
  </si>
  <si>
    <t xml:space="preserve">Oznaczanie min.11 parametrów fizyko-chemicznych wg wykazu jak niżej </t>
  </si>
  <si>
    <t>Kalibracja za pomocą pasków - na wyposażeniu analizatora</t>
  </si>
  <si>
    <t xml:space="preserve"> Udział w bezpłatnej międzynarodowej kontroli jakości  potwierdzonej certyfikatem/ 1 x na kwartał</t>
  </si>
  <si>
    <t xml:space="preserve">Dostarczenie programu umożliwiającego wpisywanie wynikow osadów moczu </t>
  </si>
  <si>
    <t>Oprogramowanie w języku polskim</t>
  </si>
  <si>
    <t>Analizator, paski oraz kontrole muszą być kompatybilne - winny pochodzić od jednego producenta</t>
  </si>
  <si>
    <t>Warunki graniczne dotyczące pasków testowych: 11 parametrów badanych</t>
  </si>
  <si>
    <t>Ciężar właściwy</t>
  </si>
  <si>
    <t>wartość pH</t>
  </si>
  <si>
    <t>leukocyty</t>
  </si>
  <si>
    <t>erytrocyty</t>
  </si>
  <si>
    <t>bilirubina</t>
  </si>
  <si>
    <t>urobilinogen</t>
  </si>
  <si>
    <t>ciała ketonowe</t>
  </si>
  <si>
    <t>nitraty</t>
  </si>
  <si>
    <t>białko</t>
  </si>
  <si>
    <t>glukoza</t>
  </si>
  <si>
    <t>kwas askorbinowy</t>
  </si>
  <si>
    <t>Paski testowe do analizatora</t>
  </si>
  <si>
    <t>Cena jedn. netto PLN</t>
  </si>
  <si>
    <t>Cena jedn. brutto PLN</t>
  </si>
  <si>
    <t>paski 11 parametr.</t>
  </si>
  <si>
    <t>opak.100 paskow</t>
  </si>
  <si>
    <t>materiał kontrolny 3 poz.</t>
  </si>
  <si>
    <t>1 opak.</t>
  </si>
  <si>
    <t>czynsz dzierżawny</t>
  </si>
  <si>
    <t>m-c</t>
  </si>
  <si>
    <t>Razem</t>
  </si>
  <si>
    <t>Pozostałe warunki: Podłaczenie analizatora do Lab.Systemu Informatycznego na koszt oferenta</t>
  </si>
  <si>
    <t xml:space="preserve">Paski testowe na wykonanie około 50.000 badań </t>
  </si>
  <si>
    <t>Pamięć i możliwość wydruku ostatnich co najmniej 1000 wyników i 300 wyników kontroli</t>
  </si>
  <si>
    <t>Pipetki Pasteura z polietylenu o pojemn.użytk. 3,0 ml z podziałką na 3 ml co 0,5 ml</t>
  </si>
  <si>
    <t xml:space="preserve">Specyfikacja odczynników diagnostycznych i pozostałych elementów zużywalnych w metodzie kolumnow-żelowej do wykonania wymienionych niżej  ilości badań w trybie manualnym                                     </t>
  </si>
  <si>
    <t>nr katalogowy</t>
  </si>
  <si>
    <t>wielkość opakowania</t>
  </si>
  <si>
    <t>Wymagania graniczne:</t>
  </si>
  <si>
    <t>2.Odczynniki posiadające długie terminy ważności - minimum 9 miesięcy</t>
  </si>
  <si>
    <t>3.Posiadające certyfikaty CE</t>
  </si>
  <si>
    <t>4.Oferent dostarczy wraz z odczynnikami niezbędny sprzęt pomocniczy ( wirówka, cieplarka itp.) - wymienić</t>
  </si>
  <si>
    <t>5.Sfinansowania uczestnictwa w programie kontroli jakości badań - 4 x w roku</t>
  </si>
  <si>
    <t>Poziom wykrywalności:</t>
  </si>
  <si>
    <t>dehydrogenaza glutaminianowa: 0.8 ng/ml</t>
  </si>
  <si>
    <t>toksyna A ≥0.63 ng/ml</t>
  </si>
  <si>
    <t>toksyna B ≥0.16 ng/ml</t>
  </si>
  <si>
    <t>Wymagania dot.pkt 9:</t>
  </si>
  <si>
    <t xml:space="preserve">  1: Grupa krwi ABO DVI-/DVI+   -----------    6400 oznaczeń/24 miesiące</t>
  </si>
  <si>
    <t xml:space="preserve">  2: Grupa krwi noworodka          -----------    240  oznaczeń/ 24 miesiący</t>
  </si>
  <si>
    <t xml:space="preserve">  4: Próba zgodności ( PTA-LISS) ------------- 7200 oznaczeń/ 24 miesiący</t>
  </si>
  <si>
    <t xml:space="preserve">  5: Potwierdzenie grupy biorcy  -------------  2880 oznaczeń/ 24 miesiący</t>
  </si>
  <si>
    <t xml:space="preserve">  6.Potwierdzenie grupy dawcy -------------   6800 oznaczeń/ 24 miesiący</t>
  </si>
  <si>
    <t xml:space="preserve">ZESTAWIENIE PARAMETRÓW ANALIZATORA </t>
  </si>
  <si>
    <t>Analizator do oznaczania grup krwi, alloprzeciwciał naturalnych i odpornościowych i prób zgodności krwi</t>
  </si>
  <si>
    <t>Wpisać pełną nazwę, typ, producenta</t>
  </si>
  <si>
    <t>Analizator w pełni automatyczny wraz z oprzyrządowaniem niezbędnym do jego funkcjonowania</t>
  </si>
  <si>
    <t>Aparat wykorzystujący metodę opartą na aglutynacji krwinek czerwonych w mikrokolumnach wypełnionych żelem separującym</t>
  </si>
  <si>
    <t>Detekcja jakości odczynników</t>
  </si>
  <si>
    <t>Możliwość dwukierunkowej transmisji danych pomiędzy analizatorem a Lab.Systemem Informatycznym</t>
  </si>
  <si>
    <t>PARAMETRY MIERZONE</t>
  </si>
  <si>
    <t>Grupa krwi w układzie ABO ( antygeny oraz izoaglutyniny)</t>
  </si>
  <si>
    <t>Antygen Rh (D)</t>
  </si>
  <si>
    <t>Przeglądowe badanie p-ciał nieregularnych w teście PTA - możliwość wykonania z panelem 4-krwinkowym</t>
  </si>
  <si>
    <t>Fenotyp w układzie Rh</t>
  </si>
  <si>
    <t>Identyfikacja p-ciał</t>
  </si>
  <si>
    <t>Bezpośredni test antyglobulinowy</t>
  </si>
  <si>
    <t>Próba krzyżowa w teście PTA z dowolną liczbą jednostek krwi</t>
  </si>
  <si>
    <t>Wymagania serwisowe</t>
  </si>
  <si>
    <t>Przeszkolenie całego personelu w zakresie obsługi systemu w terminie uzgodnionym z Kierownikiem Laboratorium</t>
  </si>
  <si>
    <t>Przyjazd serwisu w ciągu 24 godzin od chwili zgłoszenia awarii lub dostawa sprzętu zastępczego</t>
  </si>
  <si>
    <t>Karty zawierające 6-8 kolumn</t>
  </si>
  <si>
    <t>nie starszy niż 3 letni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</si>
</sst>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70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 CE"/>
      <family val="2"/>
    </font>
    <font>
      <sz val="8"/>
      <name val="Arial"/>
      <family val="0"/>
    </font>
    <font>
      <sz val="8"/>
      <name val="Arial CE"/>
      <family val="2"/>
    </font>
    <font>
      <i/>
      <sz val="8"/>
      <name val="Arial CE"/>
      <family val="0"/>
    </font>
    <font>
      <sz val="9"/>
      <name val="Arial"/>
      <family val="2"/>
    </font>
    <font>
      <sz val="9"/>
      <name val="Times New Roman"/>
      <family val="1"/>
    </font>
    <font>
      <i/>
      <sz val="11"/>
      <name val="Arial"/>
      <family val="2"/>
    </font>
    <font>
      <sz val="10"/>
      <name val="Times New Roman"/>
      <family val="1"/>
    </font>
    <font>
      <i/>
      <sz val="8"/>
      <name val="Arial"/>
      <family val="2"/>
    </font>
    <font>
      <sz val="8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b/>
      <sz val="12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sz val="9"/>
      <color indexed="10"/>
      <name val="Arial CE"/>
      <family val="0"/>
    </font>
    <font>
      <b/>
      <sz val="9"/>
      <name val="Arial CE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u val="single"/>
      <sz val="12"/>
      <name val="Times New Roman"/>
      <family val="1"/>
    </font>
    <font>
      <b/>
      <sz val="14"/>
      <name val="Arial CE"/>
      <family val="2"/>
    </font>
    <font>
      <b/>
      <sz val="10"/>
      <color indexed="8"/>
      <name val="Arial"/>
      <family val="2"/>
    </font>
    <font>
      <b/>
      <i/>
      <sz val="8"/>
      <name val="Arial CE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0"/>
      <name val="Arial"/>
      <family val="0"/>
    </font>
    <font>
      <i/>
      <sz val="10"/>
      <name val="Times New Roman"/>
      <family val="1"/>
    </font>
    <font>
      <i/>
      <sz val="9"/>
      <name val="Arial Narrow"/>
      <family val="2"/>
    </font>
    <font>
      <sz val="9"/>
      <name val="Arial Narrow"/>
      <family val="2"/>
    </font>
    <font>
      <b/>
      <i/>
      <sz val="10"/>
      <name val="Arial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i/>
      <sz val="9"/>
      <name val="Times New Roman"/>
      <family val="1"/>
    </font>
    <font>
      <sz val="8"/>
      <color indexed="60"/>
      <name val="Arial CE"/>
      <family val="2"/>
    </font>
    <font>
      <i/>
      <sz val="9"/>
      <name val="Arial"/>
      <family val="2"/>
    </font>
    <font>
      <sz val="10"/>
      <color indexed="53"/>
      <name val="Arial"/>
      <family val="0"/>
    </font>
    <font>
      <b/>
      <i/>
      <sz val="8"/>
      <name val="Times New Roman"/>
      <family val="1"/>
    </font>
    <font>
      <sz val="10"/>
      <color indexed="17"/>
      <name val="Arial CE"/>
      <family val="0"/>
    </font>
    <font>
      <b/>
      <sz val="7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9"/>
      <color indexed="8"/>
      <name val="Arial"/>
      <family val="2"/>
    </font>
    <font>
      <b/>
      <sz val="8"/>
      <name val="Arial Narrow"/>
      <family val="2"/>
    </font>
    <font>
      <b/>
      <sz val="10"/>
      <color indexed="10"/>
      <name val="Arial CE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sz val="11"/>
      <name val="Arial CE"/>
      <family val="0"/>
    </font>
    <font>
      <i/>
      <sz val="7"/>
      <name val="Arial"/>
      <family val="2"/>
    </font>
    <font>
      <sz val="6"/>
      <name val="Arial CE"/>
      <family val="0"/>
    </font>
    <font>
      <b/>
      <sz val="6"/>
      <name val="Arial"/>
      <family val="2"/>
    </font>
    <font>
      <sz val="7"/>
      <name val="Arial"/>
      <family val="2"/>
    </font>
    <font>
      <sz val="6"/>
      <name val="Arial"/>
      <family val="2"/>
    </font>
    <font>
      <sz val="7"/>
      <name val="Arial CE"/>
      <family val="0"/>
    </font>
    <font>
      <b/>
      <i/>
      <sz val="6"/>
      <name val="Arial"/>
      <family val="2"/>
    </font>
    <font>
      <b/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0" fillId="0" borderId="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22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3" fillId="3" borderId="1" xfId="0" applyFont="1" applyFill="1" applyBorder="1" applyAlignment="1">
      <alignment vertical="center" wrapText="1"/>
    </xf>
    <xf numFmtId="3" fontId="23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justify" wrapText="1"/>
    </xf>
    <xf numFmtId="0" fontId="20" fillId="0" borderId="4" xfId="0" applyFont="1" applyFill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/>
    </xf>
    <xf numFmtId="0" fontId="20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right" vertical="center"/>
    </xf>
    <xf numFmtId="4" fontId="22" fillId="0" borderId="1" xfId="0" applyNumberFormat="1" applyFont="1" applyBorder="1" applyAlignment="1">
      <alignment horizontal="center"/>
    </xf>
    <xf numFmtId="0" fontId="22" fillId="0" borderId="2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4" fontId="2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30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22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26" xfId="0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vertical="justify" wrapText="1"/>
    </xf>
    <xf numFmtId="0" fontId="0" fillId="0" borderId="2" xfId="0" applyBorder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horizontal="center" vertical="justify" wrapText="1"/>
    </xf>
    <xf numFmtId="0" fontId="0" fillId="0" borderId="1" xfId="0" applyBorder="1" applyAlignment="1">
      <alignment horizontal="center" vertical="justify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justify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justify" wrapText="1"/>
    </xf>
    <xf numFmtId="0" fontId="0" fillId="0" borderId="0" xfId="0" applyAlignment="1">
      <alignment horizontal="left" vertical="top" wrapText="1"/>
    </xf>
    <xf numFmtId="49" fontId="28" fillId="0" borderId="0" xfId="0" applyNumberFormat="1" applyFont="1" applyAlignment="1">
      <alignment horizontal="left" vertical="top"/>
    </xf>
    <xf numFmtId="0" fontId="23" fillId="3" borderId="1" xfId="0" applyFont="1" applyFill="1" applyBorder="1" applyAlignment="1">
      <alignment horizontal="left" vertical="justify" wrapText="1"/>
    </xf>
    <xf numFmtId="4" fontId="20" fillId="0" borderId="1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22" fillId="0" borderId="8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5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29" fillId="3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0" fontId="0" fillId="0" borderId="2" xfId="0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0" fillId="0" borderId="8" xfId="0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23" fillId="2" borderId="1" xfId="0" applyFont="1" applyFill="1" applyBorder="1" applyAlignment="1">
      <alignment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justify" wrapText="1"/>
    </xf>
    <xf numFmtId="0" fontId="2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0" xfId="21">
      <alignment/>
      <protection/>
    </xf>
    <xf numFmtId="0" fontId="1" fillId="0" borderId="0" xfId="21" applyFont="1">
      <alignment/>
      <protection/>
    </xf>
    <xf numFmtId="0" fontId="2" fillId="0" borderId="0" xfId="21" applyFont="1">
      <alignment/>
      <protection/>
    </xf>
    <xf numFmtId="0" fontId="31" fillId="0" borderId="4" xfId="21" applyFont="1" applyBorder="1" applyAlignment="1">
      <alignment horizontal="center"/>
      <protection/>
    </xf>
    <xf numFmtId="4" fontId="33" fillId="0" borderId="7" xfId="21" applyNumberFormat="1" applyFont="1" applyBorder="1" applyAlignment="1">
      <alignment horizontal="center" wrapText="1"/>
      <protection/>
    </xf>
    <xf numFmtId="4" fontId="33" fillId="4" borderId="4" xfId="21" applyNumberFormat="1" applyFont="1" applyFill="1" applyBorder="1" applyAlignment="1">
      <alignment horizontal="center"/>
      <protection/>
    </xf>
    <xf numFmtId="0" fontId="33" fillId="4" borderId="4" xfId="21" applyFont="1" applyFill="1" applyBorder="1">
      <alignment/>
      <protection/>
    </xf>
    <xf numFmtId="0" fontId="10" fillId="4" borderId="4" xfId="21" applyFont="1" applyFill="1" applyBorder="1">
      <alignment/>
      <protection/>
    </xf>
    <xf numFmtId="0" fontId="33" fillId="4" borderId="4" xfId="21" applyFont="1" applyFill="1" applyBorder="1" applyAlignment="1">
      <alignment/>
      <protection/>
    </xf>
    <xf numFmtId="0" fontId="31" fillId="0" borderId="15" xfId="21" applyFont="1" applyBorder="1">
      <alignment/>
      <protection/>
    </xf>
    <xf numFmtId="4" fontId="2" fillId="0" borderId="13" xfId="21" applyNumberFormat="1" applyFont="1" applyBorder="1" applyAlignment="1">
      <alignment horizontal="center" wrapText="1"/>
      <protection/>
    </xf>
    <xf numFmtId="4" fontId="33" fillId="4" borderId="15" xfId="21" applyNumberFormat="1" applyFont="1" applyFill="1" applyBorder="1" applyAlignment="1">
      <alignment horizontal="center"/>
      <protection/>
    </xf>
    <xf numFmtId="0" fontId="33" fillId="4" borderId="15" xfId="21" applyFont="1" applyFill="1" applyBorder="1">
      <alignment/>
      <protection/>
    </xf>
    <xf numFmtId="0" fontId="10" fillId="4" borderId="15" xfId="21" applyFont="1" applyFill="1" applyBorder="1">
      <alignment/>
      <protection/>
    </xf>
    <xf numFmtId="0" fontId="33" fillId="4" borderId="15" xfId="21" applyFont="1" applyFill="1" applyBorder="1" applyAlignment="1">
      <alignment/>
      <protection/>
    </xf>
    <xf numFmtId="4" fontId="31" fillId="0" borderId="13" xfId="21" applyNumberFormat="1" applyFont="1" applyBorder="1" applyAlignment="1">
      <alignment horizontal="center" wrapText="1"/>
      <protection/>
    </xf>
    <xf numFmtId="0" fontId="31" fillId="0" borderId="5" xfId="21" applyFont="1" applyBorder="1">
      <alignment/>
      <protection/>
    </xf>
    <xf numFmtId="4" fontId="31" fillId="0" borderId="9" xfId="21" applyNumberFormat="1" applyFont="1" applyBorder="1" applyAlignment="1">
      <alignment horizontal="center" wrapText="1"/>
      <protection/>
    </xf>
    <xf numFmtId="0" fontId="35" fillId="0" borderId="5" xfId="21" applyFont="1" applyBorder="1">
      <alignment/>
      <protection/>
    </xf>
    <xf numFmtId="1" fontId="35" fillId="0" borderId="9" xfId="21" applyNumberFormat="1" applyFont="1" applyBorder="1" applyAlignment="1">
      <alignment horizontal="center" wrapText="1"/>
      <protection/>
    </xf>
    <xf numFmtId="1" fontId="36" fillId="4" borderId="1" xfId="21" applyNumberFormat="1" applyFont="1" applyFill="1" applyBorder="1" applyAlignment="1">
      <alignment horizontal="center"/>
      <protection/>
    </xf>
    <xf numFmtId="0" fontId="31" fillId="0" borderId="1" xfId="21" applyFont="1" applyBorder="1" applyAlignment="1">
      <alignment horizontal="center"/>
      <protection/>
    </xf>
    <xf numFmtId="0" fontId="33" fillId="2" borderId="1" xfId="21" applyNumberFormat="1" applyFont="1" applyFill="1" applyBorder="1" applyAlignment="1">
      <alignment horizontal="center" wrapText="1"/>
      <protection/>
    </xf>
    <xf numFmtId="0" fontId="2" fillId="0" borderId="1" xfId="21" applyBorder="1">
      <alignment/>
      <protection/>
    </xf>
    <xf numFmtId="4" fontId="10" fillId="0" borderId="1" xfId="21" applyNumberFormat="1" applyFont="1" applyFill="1" applyBorder="1" applyAlignment="1">
      <alignment horizontal="center"/>
      <protection/>
    </xf>
    <xf numFmtId="0" fontId="31" fillId="0" borderId="0" xfId="21" applyFont="1">
      <alignment/>
      <protection/>
    </xf>
    <xf numFmtId="0" fontId="31" fillId="0" borderId="0" xfId="21" applyFont="1" applyAlignment="1">
      <alignment/>
      <protection/>
    </xf>
    <xf numFmtId="0" fontId="31" fillId="0" borderId="0" xfId="21" applyFont="1" applyAlignment="1">
      <alignment wrapText="1"/>
      <protection/>
    </xf>
    <xf numFmtId="0" fontId="31" fillId="0" borderId="2" xfId="21" applyFont="1" applyBorder="1" applyAlignment="1">
      <alignment/>
      <protection/>
    </xf>
    <xf numFmtId="0" fontId="37" fillId="0" borderId="0" xfId="21" applyFont="1">
      <alignment vertical="center"/>
      <protection/>
    </xf>
    <xf numFmtId="0" fontId="38" fillId="0" borderId="0" xfId="21" applyFont="1">
      <alignment/>
      <protection/>
    </xf>
    <xf numFmtId="0" fontId="38" fillId="0" borderId="0" xfId="21" applyFont="1" applyAlignment="1">
      <alignment wrapText="1"/>
      <protection/>
    </xf>
    <xf numFmtId="0" fontId="38" fillId="0" borderId="0" xfId="21" applyFont="1" applyAlignment="1">
      <alignment/>
      <protection/>
    </xf>
    <xf numFmtId="0" fontId="31" fillId="0" borderId="0" xfId="21" applyFont="1" applyBorder="1" applyAlignment="1">
      <alignment horizontal="left" vertical="center"/>
      <protection/>
    </xf>
    <xf numFmtId="0" fontId="34" fillId="0" borderId="0" xfId="21" applyFont="1" applyBorder="1" applyAlignment="1">
      <alignment horizontal="left" vertical="center"/>
      <protection/>
    </xf>
    <xf numFmtId="0" fontId="31" fillId="0" borderId="10" xfId="21" applyFont="1" applyBorder="1" applyAlignment="1">
      <alignment horizontal="left" vertical="center"/>
      <protection/>
    </xf>
    <xf numFmtId="0" fontId="35" fillId="0" borderId="10" xfId="21" applyFont="1" applyBorder="1" applyAlignment="1">
      <alignment horizontal="left" vertical="center"/>
      <protection/>
    </xf>
    <xf numFmtId="0" fontId="33" fillId="2" borderId="2" xfId="21" applyFont="1" applyFill="1" applyBorder="1" applyAlignment="1">
      <alignment horizontal="left" vertical="center" wrapText="1"/>
      <protection/>
    </xf>
    <xf numFmtId="0" fontId="33" fillId="2" borderId="2" xfId="21" applyFont="1" applyFill="1" applyBorder="1" applyAlignment="1">
      <alignment horizontal="left" vertical="center" wrapText="1"/>
      <protection/>
    </xf>
    <xf numFmtId="0" fontId="33" fillId="2" borderId="1" xfId="21" applyFont="1" applyFill="1" applyBorder="1" applyAlignment="1">
      <alignment horizontal="left" vertical="center" wrapText="1"/>
      <protection/>
    </xf>
    <xf numFmtId="0" fontId="2" fillId="0" borderId="0" xfId="21" applyAlignment="1">
      <alignment horizontal="center"/>
      <protection/>
    </xf>
    <xf numFmtId="4" fontId="33" fillId="0" borderId="4" xfId="21" applyNumberFormat="1" applyFont="1" applyBorder="1" applyAlignment="1">
      <alignment horizontal="center" vertical="center" wrapText="1"/>
      <protection/>
    </xf>
    <xf numFmtId="4" fontId="31" fillId="0" borderId="15" xfId="21" applyNumberFormat="1" applyFont="1" applyBorder="1" applyAlignment="1">
      <alignment horizontal="center" vertical="center" wrapText="1"/>
      <protection/>
    </xf>
    <xf numFmtId="4" fontId="31" fillId="0" borderId="5" xfId="21" applyNumberFormat="1" applyFont="1" applyBorder="1" applyAlignment="1">
      <alignment horizontal="center" vertical="center" wrapText="1"/>
      <protection/>
    </xf>
    <xf numFmtId="1" fontId="35" fillId="0" borderId="5" xfId="21" applyNumberFormat="1" applyFont="1" applyBorder="1" applyAlignment="1">
      <alignment horizontal="center" vertical="center" wrapText="1"/>
      <protection/>
    </xf>
    <xf numFmtId="0" fontId="31" fillId="0" borderId="0" xfId="21" applyFont="1" applyAlignment="1">
      <alignment horizontal="center"/>
      <protection/>
    </xf>
    <xf numFmtId="0" fontId="38" fillId="0" borderId="0" xfId="21" applyFont="1" applyAlignment="1">
      <alignment horizontal="center"/>
      <protection/>
    </xf>
    <xf numFmtId="0" fontId="32" fillId="0" borderId="6" xfId="21" applyFont="1" applyBorder="1" applyAlignment="1">
      <alignment horizontal="center" vertical="center"/>
      <protection/>
    </xf>
    <xf numFmtId="4" fontId="10" fillId="0" borderId="1" xfId="21" applyNumberFormat="1" applyFont="1" applyBorder="1" applyAlignment="1">
      <alignment horizontal="center"/>
      <protection/>
    </xf>
    <xf numFmtId="0" fontId="2" fillId="0" borderId="1" xfId="21" applyBorder="1" applyAlignment="1">
      <alignment horizontal="center"/>
      <protection/>
    </xf>
    <xf numFmtId="4" fontId="0" fillId="0" borderId="1" xfId="0" applyNumberForma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5" fillId="0" borderId="28" xfId="0" applyFont="1" applyBorder="1" applyAlignment="1">
      <alignment/>
    </xf>
    <xf numFmtId="0" fontId="10" fillId="0" borderId="29" xfId="0" applyFont="1" applyFill="1" applyBorder="1" applyAlignment="1">
      <alignment horizontal="left"/>
    </xf>
    <xf numFmtId="0" fontId="10" fillId="0" borderId="29" xfId="0" applyFont="1" applyFill="1" applyBorder="1" applyAlignment="1">
      <alignment horizontal="left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 vertical="center" wrapText="1"/>
    </xf>
    <xf numFmtId="3" fontId="10" fillId="0" borderId="27" xfId="0" applyNumberFormat="1" applyFont="1" applyFill="1" applyBorder="1" applyAlignment="1">
      <alignment horizontal="center" vertical="center"/>
    </xf>
    <xf numFmtId="4" fontId="34" fillId="0" borderId="30" xfId="21" applyNumberFormat="1" applyFont="1" applyBorder="1" applyAlignment="1">
      <alignment horizontal="center"/>
      <protection/>
    </xf>
    <xf numFmtId="6" fontId="2" fillId="0" borderId="0" xfId="21" applyNumberFormat="1" applyFont="1">
      <alignment/>
      <protection/>
    </xf>
    <xf numFmtId="0" fontId="22" fillId="0" borderId="1" xfId="0" applyFont="1" applyFill="1" applyBorder="1" applyAlignment="1">
      <alignment horizontal="center" vertical="center"/>
    </xf>
    <xf numFmtId="44" fontId="8" fillId="0" borderId="7" xfId="2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4" fontId="5" fillId="5" borderId="3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0" fontId="9" fillId="0" borderId="0" xfId="21" applyFont="1" applyAlignment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31" fillId="0" borderId="4" xfId="21" applyFont="1" applyBorder="1" applyAlignment="1">
      <alignment horizontal="center" vertical="center" wrapText="1"/>
      <protection/>
    </xf>
    <xf numFmtId="0" fontId="31" fillId="0" borderId="15" xfId="21" applyFont="1" applyBorder="1" applyAlignment="1">
      <alignment horizontal="center" vertical="center" wrapText="1"/>
      <protection/>
    </xf>
    <xf numFmtId="0" fontId="31" fillId="0" borderId="5" xfId="21" applyFont="1" applyBorder="1" applyAlignment="1">
      <alignment horizontal="center" vertical="center" wrapText="1"/>
      <protection/>
    </xf>
    <xf numFmtId="0" fontId="35" fillId="0" borderId="5" xfId="21" applyFont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 wrapText="1"/>
      <protection/>
    </xf>
    <xf numFmtId="0" fontId="2" fillId="0" borderId="2" xfId="21" applyBorder="1" applyAlignment="1">
      <alignment horizontal="center" vertical="center" wrapText="1"/>
      <protection/>
    </xf>
    <xf numFmtId="0" fontId="2" fillId="0" borderId="0" xfId="21" applyAlignment="1">
      <alignment horizontal="center" vertical="center" wrapText="1"/>
      <protection/>
    </xf>
    <xf numFmtId="4" fontId="2" fillId="0" borderId="32" xfId="21" applyNumberFormat="1" applyBorder="1" applyAlignment="1">
      <alignment horizontal="center" vertical="center" wrapText="1"/>
      <protection/>
    </xf>
    <xf numFmtId="4" fontId="2" fillId="0" borderId="30" xfId="21" applyNumberForma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center" vertical="center" wrapText="1"/>
      <protection/>
    </xf>
    <xf numFmtId="168" fontId="3" fillId="0" borderId="0" xfId="21" applyNumberFormat="1" applyFont="1" applyBorder="1" applyAlignment="1">
      <alignment horizontal="center" vertical="center" wrapText="1"/>
      <protection/>
    </xf>
    <xf numFmtId="0" fontId="2" fillId="0" borderId="0" xfId="21" applyBorder="1" applyAlignment="1">
      <alignment horizontal="center" vertical="center" wrapText="1"/>
      <protection/>
    </xf>
    <xf numFmtId="168" fontId="47" fillId="0" borderId="0" xfId="21" applyNumberFormat="1" applyFont="1" applyBorder="1" applyAlignment="1">
      <alignment horizontal="center" vertical="center" wrapText="1"/>
      <protection/>
    </xf>
    <xf numFmtId="168" fontId="5" fillId="0" borderId="0" xfId="21" applyNumberFormat="1" applyFont="1" applyBorder="1" applyAlignment="1">
      <alignment horizontal="center" vertical="center" wrapText="1"/>
      <protection/>
    </xf>
    <xf numFmtId="49" fontId="5" fillId="0" borderId="0" xfId="21" applyNumberFormat="1" applyFont="1" applyBorder="1" applyAlignment="1">
      <alignment horizontal="left" vertical="center" wrapText="1"/>
      <protection/>
    </xf>
    <xf numFmtId="0" fontId="5" fillId="0" borderId="0" xfId="21" applyFont="1" applyBorder="1" applyAlignment="1">
      <alignment horizontal="left" vertical="center" wrapText="1"/>
      <protection/>
    </xf>
    <xf numFmtId="0" fontId="0" fillId="0" borderId="8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13" fillId="0" borderId="1" xfId="0" applyNumberFormat="1" applyFont="1" applyBorder="1" applyAlignment="1">
      <alignment vertical="top" wrapText="1"/>
    </xf>
    <xf numFmtId="49" fontId="13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2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4" fontId="44" fillId="0" borderId="9" xfId="0" applyNumberFormat="1" applyFont="1" applyBorder="1" applyAlignment="1">
      <alignment horizontal="center" vertical="center" wrapText="1"/>
    </xf>
    <xf numFmtId="4" fontId="44" fillId="0" borderId="10" xfId="0" applyNumberFormat="1" applyFont="1" applyBorder="1" applyAlignment="1">
      <alignment horizontal="center" vertical="center" wrapText="1"/>
    </xf>
    <xf numFmtId="0" fontId="4" fillId="0" borderId="0" xfId="21" applyFont="1" applyAlignment="1">
      <alignment horizontal="left" vertical="center" wrapText="1"/>
      <protection/>
    </xf>
    <xf numFmtId="4" fontId="10" fillId="0" borderId="1" xfId="21" applyNumberFormat="1" applyFont="1" applyBorder="1" applyAlignment="1">
      <alignment horizontal="center" vertical="center"/>
      <protection/>
    </xf>
    <xf numFmtId="0" fontId="31" fillId="2" borderId="1" xfId="21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21" applyFont="1" applyBorder="1" applyAlignment="1">
      <alignment horizontal="left" vertical="center" wrapText="1"/>
      <protection/>
    </xf>
    <xf numFmtId="0" fontId="18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/>
    </xf>
    <xf numFmtId="3" fontId="0" fillId="0" borderId="6" xfId="0" applyNumberFormat="1" applyBorder="1" applyAlignment="1">
      <alignment/>
    </xf>
    <xf numFmtId="0" fontId="32" fillId="0" borderId="12" xfId="0" applyFont="1" applyBorder="1" applyAlignment="1">
      <alignment/>
    </xf>
    <xf numFmtId="0" fontId="49" fillId="0" borderId="1" xfId="0" applyFont="1" applyBorder="1" applyAlignment="1">
      <alignment/>
    </xf>
    <xf numFmtId="3" fontId="0" fillId="0" borderId="8" xfId="0" applyNumberFormat="1" applyBorder="1" applyAlignment="1">
      <alignment/>
    </xf>
    <xf numFmtId="0" fontId="32" fillId="0" borderId="3" xfId="0" applyFont="1" applyBorder="1" applyAlignment="1">
      <alignment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32" fillId="0" borderId="7" xfId="0" applyFont="1" applyBorder="1" applyAlignment="1">
      <alignment/>
    </xf>
    <xf numFmtId="0" fontId="0" fillId="0" borderId="6" xfId="0" applyBorder="1" applyAlignment="1">
      <alignment wrapText="1"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0" fillId="0" borderId="9" xfId="0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5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3" fillId="4" borderId="12" xfId="0" applyFont="1" applyFill="1" applyBorder="1" applyAlignment="1">
      <alignment/>
    </xf>
    <xf numFmtId="0" fontId="33" fillId="4" borderId="4" xfId="0" applyFont="1" applyFill="1" applyBorder="1" applyAlignment="1">
      <alignment/>
    </xf>
    <xf numFmtId="3" fontId="0" fillId="0" borderId="0" xfId="0" applyNumberFormat="1" applyBorder="1" applyAlignment="1">
      <alignment/>
    </xf>
    <xf numFmtId="0" fontId="33" fillId="4" borderId="14" xfId="0" applyFont="1" applyFill="1" applyBorder="1" applyAlignment="1">
      <alignment/>
    </xf>
    <xf numFmtId="0" fontId="33" fillId="4" borderId="15" xfId="0" applyFont="1" applyFill="1" applyBorder="1" applyAlignment="1">
      <alignment/>
    </xf>
    <xf numFmtId="0" fontId="0" fillId="0" borderId="9" xfId="0" applyBorder="1" applyAlignment="1">
      <alignment/>
    </xf>
    <xf numFmtId="0" fontId="33" fillId="4" borderId="11" xfId="0" applyFont="1" applyFill="1" applyBorder="1" applyAlignment="1">
      <alignment/>
    </xf>
    <xf numFmtId="0" fontId="33" fillId="4" borderId="5" xfId="0" applyFont="1" applyFill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4" fontId="2" fillId="0" borderId="1" xfId="21" applyNumberFormat="1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2" fillId="0" borderId="4" xfId="21" applyNumberFormat="1" applyFont="1" applyBorder="1" applyAlignment="1">
      <alignment horizontal="center"/>
      <protection/>
    </xf>
    <xf numFmtId="4" fontId="0" fillId="0" borderId="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33" fillId="4" borderId="12" xfId="0" applyNumberFormat="1" applyFont="1" applyFill="1" applyBorder="1" applyAlignment="1">
      <alignment horizontal="center" vertical="center"/>
    </xf>
    <xf numFmtId="4" fontId="33" fillId="4" borderId="4" xfId="0" applyNumberFormat="1" applyFont="1" applyFill="1" applyBorder="1" applyAlignment="1">
      <alignment horizontal="center" vertical="center"/>
    </xf>
    <xf numFmtId="0" fontId="33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4" fontId="33" fillId="4" borderId="15" xfId="0" applyNumberFormat="1" applyFont="1" applyFill="1" applyBorder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33" fillId="0" borderId="1" xfId="21" applyNumberFormat="1" applyFont="1" applyFill="1" applyBorder="1" applyAlignment="1">
      <alignment horizontal="center" vertical="center" wrapText="1"/>
      <protection/>
    </xf>
    <xf numFmtId="49" fontId="50" fillId="0" borderId="2" xfId="0" applyNumberFormat="1" applyFont="1" applyFill="1" applyBorder="1" applyAlignment="1">
      <alignment horizontal="center" vertical="center" wrapText="1"/>
    </xf>
    <xf numFmtId="0" fontId="5" fillId="5" borderId="31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/>
    </xf>
    <xf numFmtId="0" fontId="19" fillId="2" borderId="2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/>
    </xf>
    <xf numFmtId="0" fontId="20" fillId="0" borderId="5" xfId="0" applyFont="1" applyBorder="1" applyAlignment="1">
      <alignment horizontal="center" vertical="center" wrapText="1"/>
    </xf>
    <xf numFmtId="0" fontId="35" fillId="0" borderId="0" xfId="0" applyFont="1" applyAlignment="1">
      <alignment horizontal="right" wrapText="1"/>
    </xf>
    <xf numFmtId="49" fontId="0" fillId="0" borderId="0" xfId="0" applyNumberFormat="1" applyAlignment="1">
      <alignment wrapText="1"/>
    </xf>
    <xf numFmtId="0" fontId="20" fillId="0" borderId="2" xfId="0" applyFont="1" applyBorder="1" applyAlignment="1">
      <alignment wrapText="1"/>
    </xf>
    <xf numFmtId="0" fontId="21" fillId="0" borderId="2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49" fontId="12" fillId="2" borderId="2" xfId="0" applyNumberFormat="1" applyFont="1" applyFill="1" applyBorder="1" applyAlignment="1">
      <alignment horizontal="left" vertical="center" wrapText="1"/>
    </xf>
    <xf numFmtId="49" fontId="45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Border="1" applyAlignment="1">
      <alignment horizontal="left" vertical="center" wrapText="1"/>
    </xf>
    <xf numFmtId="49" fontId="45" fillId="0" borderId="7" xfId="0" applyNumberFormat="1" applyFont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45" fillId="3" borderId="2" xfId="0" applyNumberFormat="1" applyFont="1" applyFill="1" applyBorder="1" applyAlignment="1">
      <alignment horizontal="left" vertical="center" wrapText="1"/>
    </xf>
    <xf numFmtId="0" fontId="33" fillId="0" borderId="2" xfId="21" applyNumberFormat="1" applyFont="1" applyFill="1" applyBorder="1" applyAlignment="1">
      <alignment horizontal="center" vertical="center" wrapText="1"/>
      <protection/>
    </xf>
    <xf numFmtId="9" fontId="10" fillId="0" borderId="1" xfId="21" applyNumberFormat="1" applyFont="1" applyFill="1" applyBorder="1" applyAlignment="1">
      <alignment horizontal="center"/>
      <protection/>
    </xf>
    <xf numFmtId="6" fontId="35" fillId="0" borderId="0" xfId="21" applyNumberFormat="1" applyFont="1">
      <alignment/>
      <protection/>
    </xf>
    <xf numFmtId="0" fontId="6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44" fillId="0" borderId="3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4" fontId="20" fillId="0" borderId="1" xfId="0" applyNumberFormat="1" applyFont="1" applyBorder="1" applyAlignment="1">
      <alignment horizontal="center"/>
    </xf>
    <xf numFmtId="9" fontId="20" fillId="0" borderId="1" xfId="0" applyNumberFormat="1" applyFont="1" applyFill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9" fontId="2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/>
    </xf>
    <xf numFmtId="0" fontId="0" fillId="0" borderId="0" xfId="0" applyAlignment="1">
      <alignment horizontal="right"/>
    </xf>
    <xf numFmtId="0" fontId="22" fillId="0" borderId="2" xfId="0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4" fontId="20" fillId="0" borderId="5" xfId="0" applyNumberFormat="1" applyFont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4" fontId="22" fillId="0" borderId="43" xfId="0" applyNumberFormat="1" applyFont="1" applyBorder="1" applyAlignment="1">
      <alignment horizontal="center" vertical="center"/>
    </xf>
    <xf numFmtId="4" fontId="22" fillId="0" borderId="3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justify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justify" wrapText="1"/>
    </xf>
    <xf numFmtId="0" fontId="13" fillId="0" borderId="2" xfId="0" applyFont="1" applyBorder="1" applyAlignment="1">
      <alignment horizontal="center"/>
    </xf>
    <xf numFmtId="0" fontId="55" fillId="0" borderId="0" xfId="0" applyFont="1" applyAlignment="1">
      <alignment/>
    </xf>
    <xf numFmtId="0" fontId="55" fillId="0" borderId="1" xfId="0" applyFont="1" applyBorder="1" applyAlignment="1">
      <alignment horizontal="center" vertical="justify"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  <xf numFmtId="0" fontId="56" fillId="0" borderId="0" xfId="0" applyFont="1" applyAlignment="1">
      <alignment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4" borderId="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4" fontId="0" fillId="0" borderId="2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1" fillId="0" borderId="32" xfId="0" applyNumberFormat="1" applyFont="1" applyBorder="1" applyAlignment="1">
      <alignment horizontal="center"/>
    </xf>
    <xf numFmtId="4" fontId="0" fillId="0" borderId="1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9" fontId="5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3" xfId="0" applyBorder="1" applyAlignment="1">
      <alignment/>
    </xf>
    <xf numFmtId="0" fontId="32" fillId="0" borderId="14" xfId="0" applyFont="1" applyBorder="1" applyAlignment="1">
      <alignment/>
    </xf>
    <xf numFmtId="4" fontId="2" fillId="0" borderId="0" xfId="21" applyNumberFormat="1" applyFont="1" applyBorder="1" applyAlignment="1">
      <alignment horizontal="center"/>
      <protection/>
    </xf>
    <xf numFmtId="4" fontId="13" fillId="0" borderId="30" xfId="0" applyNumberFormat="1" applyFont="1" applyBorder="1" applyAlignment="1">
      <alignment horizontal="center"/>
    </xf>
    <xf numFmtId="0" fontId="0" fillId="4" borderId="2" xfId="0" applyFill="1" applyBorder="1" applyAlignment="1">
      <alignment/>
    </xf>
    <xf numFmtId="0" fontId="20" fillId="4" borderId="1" xfId="0" applyFont="1" applyFill="1" applyBorder="1" applyAlignment="1">
      <alignment/>
    </xf>
    <xf numFmtId="168" fontId="0" fillId="0" borderId="4" xfId="0" applyNumberFormat="1" applyFill="1" applyBorder="1" applyAlignment="1">
      <alignment/>
    </xf>
    <xf numFmtId="168" fontId="0" fillId="0" borderId="30" xfId="0" applyNumberFormat="1" applyFill="1" applyBorder="1" applyAlignment="1">
      <alignment/>
    </xf>
    <xf numFmtId="168" fontId="2" fillId="0" borderId="4" xfId="21" applyNumberFormat="1" applyFont="1" applyFill="1" applyBorder="1" applyAlignment="1">
      <alignment horizontal="center"/>
      <protection/>
    </xf>
    <xf numFmtId="168" fontId="2" fillId="0" borderId="30" xfId="21" applyNumberFormat="1" applyFont="1" applyFill="1" applyBorder="1" applyAlignment="1">
      <alignment horizontal="center"/>
      <protection/>
    </xf>
    <xf numFmtId="0" fontId="1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2" borderId="4" xfId="21" applyFont="1" applyFill="1" applyBorder="1" applyAlignment="1">
      <alignment horizontal="center" vertical="center" wrapText="1"/>
      <protection/>
    </xf>
    <xf numFmtId="4" fontId="10" fillId="2" borderId="0" xfId="21" applyNumberFormat="1" applyFont="1" applyFill="1" applyBorder="1" applyAlignment="1">
      <alignment horizontal="center" vertical="center" wrapText="1"/>
      <protection/>
    </xf>
    <xf numFmtId="0" fontId="10" fillId="2" borderId="15" xfId="21" applyFont="1" applyFill="1" applyBorder="1" applyAlignment="1">
      <alignment horizontal="center" vertical="center" wrapText="1"/>
      <protection/>
    </xf>
    <xf numFmtId="0" fontId="35" fillId="0" borderId="44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1" fontId="35" fillId="0" borderId="28" xfId="0" applyNumberFormat="1" applyFont="1" applyBorder="1" applyAlignment="1">
      <alignment horizontal="center" vertical="center" wrapText="1"/>
    </xf>
    <xf numFmtId="1" fontId="35" fillId="0" borderId="45" xfId="0" applyNumberFormat="1" applyFont="1" applyBorder="1" applyAlignment="1">
      <alignment horizontal="center" vertical="center" wrapText="1"/>
    </xf>
    <xf numFmtId="1" fontId="35" fillId="2" borderId="1" xfId="21" applyNumberFormat="1" applyFont="1" applyFill="1" applyBorder="1" applyAlignment="1">
      <alignment horizontal="center" vertical="center" wrapText="1"/>
      <protection/>
    </xf>
    <xf numFmtId="3" fontId="39" fillId="0" borderId="29" xfId="0" applyNumberFormat="1" applyFont="1" applyBorder="1" applyAlignment="1">
      <alignment vertical="top" wrapText="1"/>
    </xf>
    <xf numFmtId="3" fontId="10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1" applyFont="1" applyBorder="1" applyAlignment="1">
      <alignment horizontal="center" vertical="center"/>
      <protection/>
    </xf>
    <xf numFmtId="9" fontId="10" fillId="0" borderId="1" xfId="21" applyNumberFormat="1" applyFont="1" applyFill="1" applyBorder="1" applyAlignment="1">
      <alignment horizontal="center" vertical="center"/>
      <protection/>
    </xf>
    <xf numFmtId="0" fontId="20" fillId="0" borderId="27" xfId="0" applyFont="1" applyBorder="1" applyAlignment="1">
      <alignment horizontal="center" vertical="center"/>
    </xf>
    <xf numFmtId="0" fontId="40" fillId="3" borderId="31" xfId="0" applyFont="1" applyFill="1" applyBorder="1" applyAlignment="1">
      <alignment/>
    </xf>
    <xf numFmtId="3" fontId="41" fillId="3" borderId="31" xfId="0" applyNumberFormat="1" applyFont="1" applyFill="1" applyBorder="1" applyAlignment="1">
      <alignment horizontal="center"/>
    </xf>
    <xf numFmtId="3" fontId="2" fillId="3" borderId="31" xfId="0" applyNumberFormat="1" applyFont="1" applyFill="1" applyBorder="1" applyAlignment="1">
      <alignment horizontal="center"/>
    </xf>
    <xf numFmtId="0" fontId="10" fillId="0" borderId="31" xfId="0" applyFont="1" applyBorder="1" applyAlignment="1">
      <alignment horizontal="center"/>
    </xf>
    <xf numFmtId="4" fontId="10" fillId="0" borderId="31" xfId="0" applyNumberFormat="1" applyFont="1" applyBorder="1" applyAlignment="1">
      <alignment horizontal="center"/>
    </xf>
    <xf numFmtId="0" fontId="58" fillId="0" borderId="2" xfId="0" applyFont="1" applyBorder="1" applyAlignment="1">
      <alignment horizontal="left" vertical="center" wrapText="1"/>
    </xf>
    <xf numFmtId="3" fontId="41" fillId="3" borderId="8" xfId="0" applyNumberFormat="1" applyFont="1" applyFill="1" applyBorder="1" applyAlignment="1">
      <alignment horizontal="center"/>
    </xf>
    <xf numFmtId="3" fontId="2" fillId="3" borderId="8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vertical="top" wrapText="1"/>
    </xf>
    <xf numFmtId="0" fontId="13" fillId="0" borderId="7" xfId="0" applyFont="1" applyBorder="1" applyAlignment="1">
      <alignment horizontal="left"/>
    </xf>
    <xf numFmtId="4" fontId="10" fillId="0" borderId="4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right"/>
    </xf>
    <xf numFmtId="0" fontId="13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7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4" fontId="2" fillId="5" borderId="28" xfId="0" applyNumberFormat="1" applyFont="1" applyFill="1" applyBorder="1" applyAlignment="1">
      <alignment horizontal="center" wrapText="1"/>
    </xf>
    <xf numFmtId="4" fontId="2" fillId="5" borderId="45" xfId="0" applyNumberFormat="1" applyFont="1" applyFill="1" applyBorder="1" applyAlignment="1">
      <alignment horizontal="center" wrapText="1"/>
    </xf>
    <xf numFmtId="0" fontId="0" fillId="0" borderId="29" xfId="0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 vertical="center" wrapText="1"/>
    </xf>
    <xf numFmtId="3" fontId="0" fillId="0" borderId="27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10" fillId="0" borderId="29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left" vertical="center"/>
    </xf>
    <xf numFmtId="3" fontId="0" fillId="0" borderId="27" xfId="0" applyNumberFormat="1" applyFont="1" applyFill="1" applyBorder="1" applyAlignment="1">
      <alignment horizontal="center"/>
    </xf>
    <xf numFmtId="0" fontId="0" fillId="0" borderId="48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7" xfId="0" applyFont="1" applyBorder="1" applyAlignment="1">
      <alignment/>
    </xf>
    <xf numFmtId="49" fontId="20" fillId="0" borderId="27" xfId="0" applyNumberFormat="1" applyFont="1" applyBorder="1" applyAlignment="1">
      <alignment vertical="top" wrapText="1"/>
    </xf>
    <xf numFmtId="49" fontId="20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3" fontId="60" fillId="0" borderId="27" xfId="0" applyNumberFormat="1" applyFont="1" applyBorder="1" applyAlignment="1">
      <alignment vertical="top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7" xfId="0" applyFont="1" applyBorder="1" applyAlignment="1">
      <alignment horizontal="left" vertical="center"/>
    </xf>
    <xf numFmtId="0" fontId="0" fillId="0" borderId="52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4" fontId="10" fillId="5" borderId="7" xfId="0" applyNumberFormat="1" applyFont="1" applyFill="1" applyBorder="1" applyAlignment="1">
      <alignment horizontal="center" wrapText="1"/>
    </xf>
    <xf numFmtId="4" fontId="10" fillId="5" borderId="4" xfId="0" applyNumberFormat="1" applyFont="1" applyFill="1" applyBorder="1" applyAlignment="1">
      <alignment horizontal="center" wrapText="1"/>
    </xf>
    <xf numFmtId="4" fontId="10" fillId="2" borderId="6" xfId="21" applyNumberFormat="1" applyFont="1" applyFill="1" applyBorder="1" applyAlignment="1">
      <alignment horizontal="center" vertical="center" wrapText="1"/>
      <protection/>
    </xf>
    <xf numFmtId="4" fontId="10" fillId="2" borderId="4" xfId="21" applyNumberFormat="1" applyFont="1" applyFill="1" applyBorder="1" applyAlignment="1">
      <alignment horizontal="center" vertical="center" wrapText="1"/>
      <protection/>
    </xf>
    <xf numFmtId="4" fontId="2" fillId="5" borderId="13" xfId="0" applyNumberFormat="1" applyFont="1" applyFill="1" applyBorder="1" applyAlignment="1">
      <alignment horizontal="center" wrapText="1"/>
    </xf>
    <xf numFmtId="4" fontId="2" fillId="5" borderId="15" xfId="0" applyNumberFormat="1" applyFont="1" applyFill="1" applyBorder="1" applyAlignment="1">
      <alignment horizontal="center" wrapText="1"/>
    </xf>
    <xf numFmtId="4" fontId="10" fillId="2" borderId="15" xfId="21" applyNumberFormat="1" applyFont="1" applyFill="1" applyBorder="1" applyAlignment="1">
      <alignment horizontal="center" vertical="center" wrapText="1"/>
      <protection/>
    </xf>
    <xf numFmtId="4" fontId="2" fillId="5" borderId="9" xfId="0" applyNumberFormat="1" applyFont="1" applyFill="1" applyBorder="1" applyAlignment="1">
      <alignment horizontal="center" wrapText="1"/>
    </xf>
    <xf numFmtId="4" fontId="2" fillId="5" borderId="5" xfId="0" applyNumberFormat="1" applyFont="1" applyFill="1" applyBorder="1" applyAlignment="1">
      <alignment horizontal="center" wrapText="1"/>
    </xf>
    <xf numFmtId="4" fontId="10" fillId="2" borderId="9" xfId="21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vertical="top"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9" fontId="59" fillId="0" borderId="31" xfId="0" applyNumberFormat="1" applyFont="1" applyFill="1" applyBorder="1" applyAlignment="1">
      <alignment horizontal="left" vertical="top"/>
    </xf>
    <xf numFmtId="0" fontId="0" fillId="0" borderId="27" xfId="0" applyFont="1" applyBorder="1" applyAlignment="1">
      <alignment/>
    </xf>
    <xf numFmtId="0" fontId="0" fillId="0" borderId="48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right"/>
    </xf>
    <xf numFmtId="0" fontId="0" fillId="0" borderId="1" xfId="0" applyFont="1" applyBorder="1" applyAlignment="1">
      <alignment vertical="top" wrapText="1"/>
    </xf>
    <xf numFmtId="0" fontId="0" fillId="0" borderId="6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" xfId="0" applyNumberFormat="1" applyFont="1" applyBorder="1" applyAlignment="1">
      <alignment/>
    </xf>
    <xf numFmtId="9" fontId="0" fillId="0" borderId="4" xfId="0" applyNumberFormat="1" applyFont="1" applyBorder="1" applyAlignment="1">
      <alignment/>
    </xf>
    <xf numFmtId="4" fontId="0" fillId="2" borderId="4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/>
    </xf>
    <xf numFmtId="4" fontId="0" fillId="2" borderId="3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0" fillId="4" borderId="0" xfId="0" applyFont="1" applyFill="1" applyAlignment="1">
      <alignment/>
    </xf>
    <xf numFmtId="49" fontId="0" fillId="4" borderId="27" xfId="0" applyNumberFormat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4" fontId="1" fillId="2" borderId="53" xfId="0" applyNumberFormat="1" applyFont="1" applyFill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49" fontId="10" fillId="0" borderId="54" xfId="0" applyNumberFormat="1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38" fillId="0" borderId="5" xfId="21" applyNumberFormat="1" applyFont="1" applyBorder="1" applyAlignment="1">
      <alignment horizontal="center"/>
      <protection/>
    </xf>
    <xf numFmtId="0" fontId="7" fillId="0" borderId="0" xfId="21" applyFont="1" applyAlignment="1">
      <alignment horizontal="right" wrapText="1"/>
      <protection/>
    </xf>
    <xf numFmtId="4" fontId="0" fillId="0" borderId="1" xfId="0" applyNumberFormat="1" applyFont="1" applyFill="1" applyBorder="1" applyAlignment="1">
      <alignment horizontal="center" vertical="center" wrapText="1"/>
    </xf>
    <xf numFmtId="4" fontId="4" fillId="0" borderId="7" xfId="21" applyNumberFormat="1" applyFont="1" applyBorder="1" applyAlignment="1">
      <alignment horizontal="center" vertical="center" wrapText="1"/>
      <protection/>
    </xf>
    <xf numFmtId="4" fontId="4" fillId="2" borderId="4" xfId="21" applyNumberFormat="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4" fontId="4" fillId="0" borderId="13" xfId="21" applyNumberFormat="1" applyFont="1" applyBorder="1" applyAlignment="1">
      <alignment horizontal="center" vertical="center" wrapText="1"/>
      <protection/>
    </xf>
    <xf numFmtId="4" fontId="4" fillId="2" borderId="15" xfId="21" applyNumberFormat="1" applyFont="1" applyFill="1" applyBorder="1" applyAlignment="1">
      <alignment horizontal="center" vertical="center" wrapText="1"/>
      <protection/>
    </xf>
    <xf numFmtId="0" fontId="4" fillId="2" borderId="15" xfId="21" applyFont="1" applyFill="1" applyBorder="1" applyAlignment="1">
      <alignment horizontal="center" vertical="center" wrapText="1"/>
      <protection/>
    </xf>
    <xf numFmtId="4" fontId="4" fillId="0" borderId="9" xfId="21" applyNumberFormat="1" applyFont="1" applyBorder="1" applyAlignment="1">
      <alignment horizontal="center" vertical="center" wrapText="1"/>
      <protection/>
    </xf>
    <xf numFmtId="1" fontId="11" fillId="0" borderId="9" xfId="21" applyNumberFormat="1" applyFont="1" applyBorder="1" applyAlignment="1">
      <alignment horizontal="center" vertical="center" wrapText="1"/>
      <protection/>
    </xf>
    <xf numFmtId="1" fontId="11" fillId="2" borderId="1" xfId="21" applyNumberFormat="1" applyFont="1" applyFill="1" applyBorder="1" applyAlignment="1">
      <alignment horizontal="center" vertical="center" wrapText="1"/>
      <protection/>
    </xf>
    <xf numFmtId="4" fontId="4" fillId="0" borderId="4" xfId="21" applyNumberFormat="1" applyFont="1" applyBorder="1" applyAlignment="1">
      <alignment horizontal="center" vertical="center" wrapText="1"/>
      <protection/>
    </xf>
    <xf numFmtId="4" fontId="4" fillId="0" borderId="15" xfId="21" applyNumberFormat="1" applyFont="1" applyBorder="1" applyAlignment="1">
      <alignment horizontal="center" vertical="center" wrapText="1"/>
      <protection/>
    </xf>
    <xf numFmtId="4" fontId="4" fillId="0" borderId="5" xfId="21" applyNumberFormat="1" applyFont="1" applyBorder="1" applyAlignment="1">
      <alignment horizontal="center" vertical="center" wrapText="1"/>
      <protection/>
    </xf>
    <xf numFmtId="0" fontId="44" fillId="0" borderId="6" xfId="21" applyFont="1" applyBorder="1" applyAlignment="1">
      <alignment horizontal="center" vertical="center" wrapText="1"/>
      <protection/>
    </xf>
    <xf numFmtId="0" fontId="4" fillId="0" borderId="0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11" fillId="0" borderId="10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left" vertical="center" wrapText="1"/>
      <protection/>
    </xf>
    <xf numFmtId="0" fontId="26" fillId="0" borderId="1" xfId="0" applyFont="1" applyBorder="1" applyAlignment="1">
      <alignment horizontal="left" vertical="center" wrapText="1"/>
    </xf>
    <xf numFmtId="49" fontId="26" fillId="0" borderId="2" xfId="21" applyNumberFormat="1" applyFont="1" applyFill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0" fontId="5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49" fontId="4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8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8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9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4" fontId="13" fillId="0" borderId="32" xfId="0" applyNumberFormat="1" applyFont="1" applyBorder="1" applyAlignment="1">
      <alignment horizontal="center" wrapText="1"/>
    </xf>
    <xf numFmtId="4" fontId="13" fillId="0" borderId="30" xfId="0" applyNumberFormat="1" applyFont="1" applyBorder="1" applyAlignment="1">
      <alignment horizontal="center" wrapText="1"/>
    </xf>
    <xf numFmtId="0" fontId="13" fillId="0" borderId="1" xfId="17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wrapText="1"/>
    </xf>
    <xf numFmtId="4" fontId="0" fillId="0" borderId="1" xfId="17" applyNumberFormat="1" applyFont="1" applyBorder="1" applyAlignment="1">
      <alignment horizontal="right" vertical="center" wrapText="1"/>
      <protection/>
    </xf>
    <xf numFmtId="9" fontId="0" fillId="0" borderId="1" xfId="17" applyNumberFormat="1" applyFont="1" applyBorder="1" applyAlignment="1">
      <alignment horizontal="center" vertical="center" wrapText="1"/>
      <protection/>
    </xf>
    <xf numFmtId="4" fontId="0" fillId="0" borderId="1" xfId="17" applyNumberFormat="1" applyFont="1" applyBorder="1" applyAlignment="1">
      <alignment horizontal="center" vertical="center" wrapText="1"/>
      <protection/>
    </xf>
    <xf numFmtId="49" fontId="0" fillId="0" borderId="1" xfId="0" applyNumberFormat="1" applyFont="1" applyBorder="1" applyAlignment="1">
      <alignment horizontal="center" wrapText="1"/>
    </xf>
    <xf numFmtId="4" fontId="0" fillId="0" borderId="4" xfId="17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 horizontal="center" wrapText="1"/>
    </xf>
    <xf numFmtId="1" fontId="0" fillId="0" borderId="1" xfId="0" applyNumberFormat="1" applyFont="1" applyBorder="1" applyAlignment="1">
      <alignment horizont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26" fillId="0" borderId="55" xfId="0" applyNumberFormat="1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49" fontId="26" fillId="0" borderId="5" xfId="0" applyNumberFormat="1" applyFont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wrapText="1"/>
    </xf>
    <xf numFmtId="49" fontId="26" fillId="0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2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20" fillId="2" borderId="4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/>
    </xf>
    <xf numFmtId="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/>
    </xf>
    <xf numFmtId="0" fontId="4" fillId="2" borderId="56" xfId="0" applyFont="1" applyFill="1" applyBorder="1" applyAlignment="1">
      <alignment horizontal="center"/>
    </xf>
    <xf numFmtId="1" fontId="4" fillId="2" borderId="56" xfId="0" applyNumberFormat="1" applyFont="1" applyFill="1" applyBorder="1" applyAlignment="1">
      <alignment horizontal="center"/>
    </xf>
    <xf numFmtId="4" fontId="4" fillId="2" borderId="56" xfId="0" applyNumberFormat="1" applyFont="1" applyFill="1" applyBorder="1" applyAlignment="1">
      <alignment horizontal="center"/>
    </xf>
    <xf numFmtId="4" fontId="20" fillId="2" borderId="56" xfId="0" applyNumberFormat="1" applyFont="1" applyFill="1" applyBorder="1" applyAlignment="1">
      <alignment horizontal="center" vertical="center" wrapText="1"/>
    </xf>
    <xf numFmtId="4" fontId="20" fillId="2" borderId="57" xfId="0" applyNumberFormat="1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right"/>
    </xf>
    <xf numFmtId="9" fontId="4" fillId="2" borderId="59" xfId="0" applyNumberFormat="1" applyFont="1" applyFill="1" applyBorder="1" applyAlignment="1">
      <alignment horizontal="center"/>
    </xf>
    <xf numFmtId="9" fontId="4" fillId="2" borderId="1" xfId="0" applyNumberFormat="1" applyFont="1" applyFill="1" applyBorder="1" applyAlignment="1">
      <alignment horizontal="center"/>
    </xf>
    <xf numFmtId="9" fontId="4" fillId="2" borderId="2" xfId="0" applyNumberFormat="1" applyFont="1" applyFill="1" applyBorder="1" applyAlignment="1">
      <alignment horizontal="center"/>
    </xf>
    <xf numFmtId="9" fontId="4" fillId="2" borderId="7" xfId="0" applyNumberFormat="1" applyFont="1" applyFill="1" applyBorder="1" applyAlignment="1">
      <alignment horizontal="center"/>
    </xf>
    <xf numFmtId="0" fontId="5" fillId="0" borderId="0" xfId="0" applyFont="1" applyAlignment="1">
      <alignment wrapText="1"/>
    </xf>
    <xf numFmtId="4" fontId="20" fillId="0" borderId="1" xfId="0" applyNumberFormat="1" applyFont="1" applyBorder="1" applyAlignment="1">
      <alignment horizontal="center"/>
    </xf>
    <xf numFmtId="0" fontId="0" fillId="0" borderId="0" xfId="19">
      <alignment/>
      <protection/>
    </xf>
    <xf numFmtId="0" fontId="16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1" fillId="0" borderId="0" xfId="19" applyFont="1">
      <alignment/>
      <protection/>
    </xf>
    <xf numFmtId="0" fontId="0" fillId="0" borderId="0" xfId="19" applyFont="1" applyAlignment="1">
      <alignment horizontal="right"/>
      <protection/>
    </xf>
    <xf numFmtId="0" fontId="4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0" fontId="62" fillId="0" borderId="1" xfId="19" applyFont="1" applyBorder="1" applyAlignment="1">
      <alignment horizontal="center"/>
      <protection/>
    </xf>
    <xf numFmtId="0" fontId="31" fillId="0" borderId="45" xfId="19" applyFont="1" applyBorder="1" applyAlignment="1">
      <alignment horizontal="center" vertical="center" wrapText="1"/>
      <protection/>
    </xf>
    <xf numFmtId="0" fontId="33" fillId="0" borderId="45" xfId="19" applyFont="1" applyBorder="1" applyAlignment="1">
      <alignment vertical="top" wrapText="1"/>
      <protection/>
    </xf>
    <xf numFmtId="0" fontId="2" fillId="0" borderId="28" xfId="19" applyFont="1" applyBorder="1" applyAlignment="1">
      <alignment horizontal="center" vertical="center" wrapText="1"/>
      <protection/>
    </xf>
    <xf numFmtId="168" fontId="2" fillId="0" borderId="4" xfId="19" applyNumberFormat="1" applyFont="1" applyBorder="1" applyAlignment="1">
      <alignment horizontal="center" vertical="center" wrapText="1"/>
      <protection/>
    </xf>
    <xf numFmtId="168" fontId="2" fillId="0" borderId="1" xfId="19" applyNumberFormat="1" applyFont="1" applyBorder="1" applyAlignment="1">
      <alignment horizontal="center" vertical="center" wrapText="1"/>
      <protection/>
    </xf>
    <xf numFmtId="0" fontId="31" fillId="0" borderId="0" xfId="19" applyFont="1" applyBorder="1" applyAlignment="1">
      <alignment horizontal="center" vertical="center" wrapText="1"/>
      <protection/>
    </xf>
    <xf numFmtId="0" fontId="33" fillId="0" borderId="0" xfId="19" applyFont="1" applyBorder="1" applyAlignment="1">
      <alignment vertical="top" wrapText="1"/>
      <protection/>
    </xf>
    <xf numFmtId="0" fontId="2" fillId="0" borderId="0" xfId="19" applyFont="1" applyBorder="1" applyAlignment="1">
      <alignment horizontal="center" vertical="center" wrapText="1"/>
      <protection/>
    </xf>
    <xf numFmtId="0" fontId="48" fillId="0" borderId="0" xfId="19" applyFont="1">
      <alignment/>
      <protection/>
    </xf>
    <xf numFmtId="3" fontId="0" fillId="0" borderId="0" xfId="19" applyNumberFormat="1">
      <alignment/>
      <protection/>
    </xf>
    <xf numFmtId="9" fontId="4" fillId="0" borderId="8" xfId="19" applyNumberFormat="1" applyFont="1" applyBorder="1" applyAlignment="1">
      <alignment horizontal="right" vertical="center"/>
      <protection/>
    </xf>
    <xf numFmtId="0" fontId="2" fillId="0" borderId="45" xfId="19" applyFont="1" applyBorder="1" applyAlignment="1">
      <alignment horizontal="center" vertical="center" wrapText="1"/>
      <protection/>
    </xf>
    <xf numFmtId="9" fontId="2" fillId="0" borderId="1" xfId="19" applyNumberFormat="1" applyFont="1" applyBorder="1" applyAlignment="1">
      <alignment horizontal="center" vertical="center" wrapText="1"/>
      <protection/>
    </xf>
    <xf numFmtId="168" fontId="2" fillId="0" borderId="1" xfId="21" applyNumberFormat="1" applyFont="1" applyBorder="1" applyAlignment="1">
      <alignment horizontal="center" vertical="center" wrapText="1"/>
      <protection/>
    </xf>
    <xf numFmtId="168" fontId="2" fillId="0" borderId="0" xfId="19" applyNumberFormat="1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/>
    </xf>
    <xf numFmtId="0" fontId="0" fillId="0" borderId="0" xfId="20">
      <alignment/>
      <protection/>
    </xf>
    <xf numFmtId="0" fontId="63" fillId="0" borderId="0" xfId="20" applyFont="1">
      <alignment/>
      <protection/>
    </xf>
    <xf numFmtId="0" fontId="16" fillId="0" borderId="0" xfId="20" applyFont="1">
      <alignment/>
      <protection/>
    </xf>
    <xf numFmtId="0" fontId="13" fillId="0" borderId="0" xfId="20" applyFont="1">
      <alignment/>
      <protection/>
    </xf>
    <xf numFmtId="0" fontId="64" fillId="0" borderId="1" xfId="20" applyFont="1" applyBorder="1" applyAlignment="1">
      <alignment horizontal="center" vertical="center" wrapText="1"/>
      <protection/>
    </xf>
    <xf numFmtId="0" fontId="65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67" fillId="0" borderId="1" xfId="20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0" fillId="0" borderId="1" xfId="20" applyBorder="1" applyAlignment="1">
      <alignment horizontal="center" vertical="center"/>
      <protection/>
    </xf>
    <xf numFmtId="0" fontId="63" fillId="0" borderId="1" xfId="20" applyFont="1" applyBorder="1" applyAlignment="1">
      <alignment horizontal="center" vertical="center"/>
      <protection/>
    </xf>
    <xf numFmtId="0" fontId="26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vertical="top" wrapText="1"/>
      <protection/>
    </xf>
    <xf numFmtId="0" fontId="66" fillId="0" borderId="1" xfId="20" applyFont="1" applyBorder="1" applyAlignment="1">
      <alignment vertical="top" wrapText="1"/>
      <protection/>
    </xf>
    <xf numFmtId="0" fontId="5" fillId="0" borderId="1" xfId="20" applyFont="1" applyBorder="1" applyAlignment="1">
      <alignment vertical="top" wrapText="1"/>
      <protection/>
    </xf>
    <xf numFmtId="0" fontId="63" fillId="0" borderId="1" xfId="20" applyFont="1" applyBorder="1" applyAlignment="1">
      <alignment vertical="top" wrapText="1"/>
      <protection/>
    </xf>
    <xf numFmtId="168" fontId="4" fillId="0" borderId="1" xfId="20" applyNumberFormat="1" applyFont="1" applyBorder="1" applyAlignment="1">
      <alignment horizontal="center" vertical="center" wrapText="1"/>
      <protection/>
    </xf>
    <xf numFmtId="9" fontId="4" fillId="0" borderId="1" xfId="20" applyNumberFormat="1" applyFont="1" applyBorder="1" applyAlignment="1">
      <alignment horizontal="center" vertical="center" wrapText="1"/>
      <protection/>
    </xf>
    <xf numFmtId="168" fontId="5" fillId="0" borderId="1" xfId="20" applyNumberFormat="1" applyFont="1" applyBorder="1" applyAlignment="1">
      <alignment horizontal="center" vertical="center"/>
      <protection/>
    </xf>
    <xf numFmtId="0" fontId="5" fillId="0" borderId="0" xfId="20" applyFont="1">
      <alignment/>
      <protection/>
    </xf>
    <xf numFmtId="0" fontId="5" fillId="0" borderId="2" xfId="20" applyFont="1" applyBorder="1">
      <alignment/>
      <protection/>
    </xf>
    <xf numFmtId="0" fontId="5" fillId="0" borderId="8" xfId="20" applyFont="1" applyBorder="1">
      <alignment/>
      <protection/>
    </xf>
    <xf numFmtId="168" fontId="5" fillId="0" borderId="3" xfId="20" applyNumberFormat="1" applyFont="1" applyBorder="1">
      <alignment/>
      <protection/>
    </xf>
    <xf numFmtId="168" fontId="5" fillId="0" borderId="1" xfId="20" applyNumberFormat="1" applyFont="1" applyBorder="1" applyAlignment="1">
      <alignment horizontal="center"/>
      <protection/>
    </xf>
    <xf numFmtId="0" fontId="68" fillId="0" borderId="1" xfId="20" applyFont="1" applyBorder="1" applyAlignment="1">
      <alignment horizontal="center" vertical="center" wrapText="1"/>
      <protection/>
    </xf>
    <xf numFmtId="0" fontId="69" fillId="0" borderId="1" xfId="20" applyFont="1" applyBorder="1" applyAlignment="1">
      <alignment horizontal="center" vertical="center" wrapText="1"/>
      <protection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44" fontId="52" fillId="0" borderId="2" xfId="24" applyFont="1" applyBorder="1" applyAlignment="1">
      <alignment horizontal="center" vertical="center" wrapText="1"/>
    </xf>
    <xf numFmtId="44" fontId="52" fillId="0" borderId="3" xfId="24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left" vertical="center" wrapText="1"/>
    </xf>
    <xf numFmtId="49" fontId="12" fillId="0" borderId="8" xfId="0" applyNumberFormat="1" applyFont="1" applyFill="1" applyBorder="1" applyAlignment="1">
      <alignment horizontal="left" vertical="center" wrapText="1"/>
    </xf>
    <xf numFmtId="0" fontId="13" fillId="0" borderId="60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0" fillId="0" borderId="0" xfId="0" applyFont="1" applyAlignment="1">
      <alignment vertical="top" wrapText="1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left" vertical="center" wrapText="1"/>
    </xf>
    <xf numFmtId="0" fontId="5" fillId="0" borderId="6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32" fillId="0" borderId="67" xfId="0" applyFont="1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69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4" fontId="10" fillId="2" borderId="4" xfId="21" applyNumberFormat="1" applyFont="1" applyFill="1" applyBorder="1" applyAlignment="1">
      <alignment horizontal="center" vertical="center" wrapText="1"/>
      <protection/>
    </xf>
    <xf numFmtId="0" fontId="0" fillId="2" borderId="1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59" fillId="0" borderId="31" xfId="0" applyFont="1" applyFill="1" applyBorder="1" applyAlignment="1">
      <alignment horizontal="left" vertical="center" wrapText="1"/>
    </xf>
    <xf numFmtId="0" fontId="13" fillId="0" borderId="48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21" applyFont="1" applyAlignment="1">
      <alignment horizontal="center" vertical="center" wrapText="1"/>
      <protection/>
    </xf>
    <xf numFmtId="4" fontId="4" fillId="2" borderId="4" xfId="21" applyNumberFormat="1" applyFont="1" applyFill="1" applyBorder="1" applyAlignment="1">
      <alignment horizontal="center" vertical="center" wrapText="1"/>
      <protection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34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3" fillId="4" borderId="2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" fillId="0" borderId="73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3" fontId="26" fillId="2" borderId="9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75" xfId="0" applyFont="1" applyBorder="1" applyAlignment="1">
      <alignment/>
    </xf>
    <xf numFmtId="0" fontId="0" fillId="0" borderId="75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/>
    </xf>
    <xf numFmtId="0" fontId="0" fillId="0" borderId="76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top"/>
    </xf>
    <xf numFmtId="0" fontId="13" fillId="0" borderId="28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9" fontId="20" fillId="0" borderId="29" xfId="0" applyNumberFormat="1" applyFont="1" applyBorder="1" applyAlignment="1">
      <alignment horizontal="left" vertical="center" wrapText="1"/>
    </xf>
    <xf numFmtId="0" fontId="20" fillId="0" borderId="72" xfId="0" applyFont="1" applyBorder="1" applyAlignment="1">
      <alignment horizontal="left" vertical="center" wrapText="1"/>
    </xf>
    <xf numFmtId="49" fontId="20" fillId="0" borderId="29" xfId="0" applyNumberFormat="1" applyFont="1" applyBorder="1" applyAlignment="1">
      <alignment horizontal="left" wrapText="1"/>
    </xf>
    <xf numFmtId="0" fontId="20" fillId="0" borderId="72" xfId="0" applyFont="1" applyBorder="1" applyAlignment="1">
      <alignment horizontal="left" wrapText="1"/>
    </xf>
    <xf numFmtId="49" fontId="20" fillId="0" borderId="29" xfId="0" applyNumberFormat="1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49" fontId="20" fillId="0" borderId="29" xfId="24" applyNumberFormat="1" applyFont="1" applyBorder="1" applyAlignment="1">
      <alignment horizontal="left" vertical="center"/>
    </xf>
    <xf numFmtId="44" fontId="20" fillId="0" borderId="72" xfId="24" applyFont="1" applyBorder="1" applyAlignment="1">
      <alignment horizontal="left" vertical="center" wrapText="1"/>
    </xf>
    <xf numFmtId="49" fontId="20" fillId="0" borderId="27" xfId="0" applyNumberFormat="1" applyFont="1" applyBorder="1" applyAlignment="1">
      <alignment horizontal="left" vertical="center" wrapText="1"/>
    </xf>
    <xf numFmtId="49" fontId="20" fillId="0" borderId="72" xfId="0" applyNumberFormat="1" applyFont="1" applyBorder="1" applyAlignment="1">
      <alignment horizontal="left" vertical="center" wrapText="1"/>
    </xf>
    <xf numFmtId="49" fontId="20" fillId="0" borderId="70" xfId="0" applyNumberFormat="1" applyFont="1" applyBorder="1" applyAlignment="1">
      <alignment horizontal="left" vertical="center" wrapText="1"/>
    </xf>
    <xf numFmtId="49" fontId="20" fillId="0" borderId="80" xfId="0" applyNumberFormat="1" applyFont="1" applyBorder="1" applyAlignment="1">
      <alignment horizontal="left" vertical="center" wrapText="1"/>
    </xf>
    <xf numFmtId="49" fontId="20" fillId="0" borderId="54" xfId="0" applyNumberFormat="1" applyFont="1" applyBorder="1" applyAlignment="1">
      <alignment horizontal="left" vertical="center" wrapText="1"/>
    </xf>
    <xf numFmtId="49" fontId="20" fillId="0" borderId="49" xfId="0" applyNumberFormat="1" applyFont="1" applyBorder="1" applyAlignment="1">
      <alignment horizontal="left" vertical="center" wrapText="1"/>
    </xf>
    <xf numFmtId="49" fontId="20" fillId="0" borderId="45" xfId="0" applyNumberFormat="1" applyFont="1" applyBorder="1" applyAlignment="1">
      <alignment horizontal="left" wrapText="1"/>
    </xf>
    <xf numFmtId="49" fontId="20" fillId="0" borderId="5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left" indent="1"/>
    </xf>
    <xf numFmtId="0" fontId="5" fillId="0" borderId="1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vertical="top" wrapText="1"/>
    </xf>
  </cellXfs>
  <cellStyles count="12">
    <cellStyle name="Normal" xfId="0"/>
    <cellStyle name="Comma" xfId="15"/>
    <cellStyle name="Comma [0]" xfId="16"/>
    <cellStyle name="Excel Built-in Normal" xfId="17"/>
    <cellStyle name="Hyperlink" xfId="18"/>
    <cellStyle name="Normalny_Arkusz1" xfId="19"/>
    <cellStyle name="Normalny_Arkusz2" xfId="20"/>
    <cellStyle name="Normalny_Pakiety 1do 8 na rok 2009" xfId="21"/>
    <cellStyle name="Followed Hyperlink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G19" sqref="G19"/>
    </sheetView>
  </sheetViews>
  <sheetFormatPr defaultColWidth="9.00390625" defaultRowHeight="12.75"/>
  <cols>
    <col min="1" max="1" width="4.75390625" style="0" customWidth="1"/>
    <col min="2" max="2" width="47.875" style="0" customWidth="1"/>
    <col min="3" max="3" width="22.25390625" style="0" customWidth="1"/>
    <col min="4" max="4" width="11.625" style="0" customWidth="1"/>
  </cols>
  <sheetData>
    <row r="1" spans="1:3" ht="12.75">
      <c r="A1" s="472" t="s">
        <v>157</v>
      </c>
      <c r="C1" s="5" t="s">
        <v>83</v>
      </c>
    </row>
    <row r="2" spans="1:4" ht="12.75">
      <c r="A2" s="471" t="s">
        <v>153</v>
      </c>
      <c r="B2" s="451"/>
      <c r="D2" s="5"/>
    </row>
    <row r="3" ht="12.75" customHeight="1">
      <c r="A3" s="472" t="s">
        <v>154</v>
      </c>
    </row>
    <row r="4" spans="1:4" ht="12.75">
      <c r="A4" s="117"/>
      <c r="B4" s="819" t="s">
        <v>479</v>
      </c>
      <c r="C4" s="820"/>
      <c r="D4" s="820"/>
    </row>
    <row r="5" spans="1:4" ht="35.25" customHeight="1">
      <c r="A5" s="117"/>
      <c r="B5" s="820"/>
      <c r="C5" s="820"/>
      <c r="D5" s="820"/>
    </row>
    <row r="6" spans="1:4" ht="14.25">
      <c r="A6" s="86"/>
      <c r="B6" s="118"/>
      <c r="C6" s="86"/>
      <c r="D6" s="87"/>
    </row>
    <row r="7" spans="1:4" ht="17.25">
      <c r="A7" s="86"/>
      <c r="B7" s="174" t="s">
        <v>292</v>
      </c>
      <c r="C7" s="89"/>
      <c r="D7" s="119"/>
    </row>
    <row r="8" spans="1:4" ht="15">
      <c r="A8" s="6"/>
      <c r="B8" s="6"/>
      <c r="C8" s="6"/>
      <c r="D8" s="6"/>
    </row>
    <row r="9" spans="1:4" ht="12.75">
      <c r="A9" s="92"/>
      <c r="B9" s="9" t="s">
        <v>293</v>
      </c>
      <c r="C9" s="821" t="s">
        <v>64</v>
      </c>
      <c r="D9" s="822"/>
    </row>
    <row r="10" spans="1:4" ht="15">
      <c r="A10" s="823" t="s">
        <v>221</v>
      </c>
      <c r="B10" s="824"/>
      <c r="C10" s="824"/>
      <c r="D10" s="825"/>
    </row>
    <row r="11" spans="1:4" ht="26.25">
      <c r="A11" s="90" t="s">
        <v>214</v>
      </c>
      <c r="B11" s="9" t="s">
        <v>222</v>
      </c>
      <c r="C11" s="91" t="s">
        <v>294</v>
      </c>
      <c r="D11" s="9" t="s">
        <v>295</v>
      </c>
    </row>
    <row r="12" spans="1:4" ht="18" customHeight="1">
      <c r="A12" s="90">
        <v>1</v>
      </c>
      <c r="B12" s="90" t="s">
        <v>208</v>
      </c>
      <c r="C12" s="7" t="s">
        <v>224</v>
      </c>
      <c r="D12" s="96"/>
    </row>
    <row r="13" spans="1:4" ht="26.25">
      <c r="A13" s="90">
        <v>2</v>
      </c>
      <c r="B13" s="90" t="s">
        <v>296</v>
      </c>
      <c r="C13" s="7" t="s">
        <v>224</v>
      </c>
      <c r="D13" s="92"/>
    </row>
    <row r="14" spans="1:4" ht="26.25">
      <c r="A14" s="90">
        <v>3</v>
      </c>
      <c r="B14" s="90" t="s">
        <v>435</v>
      </c>
      <c r="C14" s="7" t="s">
        <v>224</v>
      </c>
      <c r="D14" s="92"/>
    </row>
    <row r="15" spans="1:4" ht="12.75">
      <c r="A15" s="838">
        <v>4</v>
      </c>
      <c r="B15" s="93" t="s">
        <v>297</v>
      </c>
      <c r="C15" s="812" t="s">
        <v>224</v>
      </c>
      <c r="D15" s="813"/>
    </row>
    <row r="16" spans="1:4" ht="39">
      <c r="A16" s="840"/>
      <c r="B16" s="90" t="s">
        <v>298</v>
      </c>
      <c r="C16" s="840"/>
      <c r="D16" s="840"/>
    </row>
    <row r="17" spans="1:4" ht="12.75">
      <c r="A17" s="90">
        <v>5</v>
      </c>
      <c r="B17" s="90" t="s">
        <v>299</v>
      </c>
      <c r="C17" s="7" t="s">
        <v>224</v>
      </c>
      <c r="D17" s="95"/>
    </row>
    <row r="18" spans="1:4" ht="12.75">
      <c r="A18" s="90">
        <v>6</v>
      </c>
      <c r="B18" s="93" t="s">
        <v>300</v>
      </c>
      <c r="C18" s="7" t="s">
        <v>224</v>
      </c>
      <c r="D18" s="96"/>
    </row>
    <row r="19" spans="1:4" ht="12.75">
      <c r="A19" s="90">
        <v>7</v>
      </c>
      <c r="B19" s="93" t="s">
        <v>301</v>
      </c>
      <c r="C19" s="7" t="s">
        <v>224</v>
      </c>
      <c r="D19" s="96"/>
    </row>
    <row r="20" spans="1:4" ht="26.25">
      <c r="A20" s="93">
        <v>8</v>
      </c>
      <c r="B20" s="97" t="s">
        <v>302</v>
      </c>
      <c r="C20" s="98" t="s">
        <v>224</v>
      </c>
      <c r="D20" s="92"/>
    </row>
    <row r="21" spans="1:4" ht="12.75">
      <c r="A21" s="838">
        <v>9</v>
      </c>
      <c r="B21" s="423" t="s">
        <v>303</v>
      </c>
      <c r="C21" s="98"/>
      <c r="D21" s="92"/>
    </row>
    <row r="22" spans="1:4" ht="12.75">
      <c r="A22" s="839"/>
      <c r="B22" s="93" t="s">
        <v>304</v>
      </c>
      <c r="C22" s="100" t="s">
        <v>224</v>
      </c>
      <c r="D22" s="101"/>
    </row>
    <row r="23" spans="1:4" ht="12.75">
      <c r="A23" s="839"/>
      <c r="B23" s="99" t="s">
        <v>305</v>
      </c>
      <c r="C23" s="100" t="s">
        <v>224</v>
      </c>
      <c r="D23" s="101"/>
    </row>
    <row r="24" spans="1:4" ht="12.75">
      <c r="A24" s="839"/>
      <c r="B24" s="99" t="s">
        <v>306</v>
      </c>
      <c r="C24" s="100" t="s">
        <v>224</v>
      </c>
      <c r="D24" s="101"/>
    </row>
    <row r="25" spans="1:4" ht="12.75">
      <c r="A25" s="840"/>
      <c r="B25" s="102" t="s">
        <v>307</v>
      </c>
      <c r="C25" s="103" t="s">
        <v>224</v>
      </c>
      <c r="D25" s="95"/>
    </row>
    <row r="26" spans="1:4" ht="12.75">
      <c r="A26" s="90">
        <v>10</v>
      </c>
      <c r="B26" s="90" t="s">
        <v>308</v>
      </c>
      <c r="C26" s="103" t="s">
        <v>224</v>
      </c>
      <c r="D26" s="95"/>
    </row>
    <row r="27" spans="1:4" ht="12.75">
      <c r="A27" s="90">
        <v>11</v>
      </c>
      <c r="B27" s="90" t="s">
        <v>309</v>
      </c>
      <c r="C27" s="7" t="s">
        <v>224</v>
      </c>
      <c r="D27" s="96"/>
    </row>
    <row r="28" spans="1:4" ht="26.25">
      <c r="A28" s="90">
        <v>12</v>
      </c>
      <c r="B28" s="90" t="s">
        <v>310</v>
      </c>
      <c r="C28" s="7" t="s">
        <v>224</v>
      </c>
      <c r="D28" s="96"/>
    </row>
    <row r="29" spans="1:4" ht="12.75">
      <c r="A29" s="90">
        <v>13</v>
      </c>
      <c r="B29" s="90" t="s">
        <v>229</v>
      </c>
      <c r="C29" s="7" t="s">
        <v>224</v>
      </c>
      <c r="D29" s="96"/>
    </row>
    <row r="30" spans="1:4" ht="26.25">
      <c r="A30" s="90">
        <v>14</v>
      </c>
      <c r="B30" s="90" t="s">
        <v>311</v>
      </c>
      <c r="C30" s="7" t="s">
        <v>224</v>
      </c>
      <c r="D30" s="96"/>
    </row>
    <row r="31" spans="1:4" ht="66">
      <c r="A31" s="90">
        <v>15</v>
      </c>
      <c r="B31" s="90" t="s">
        <v>312</v>
      </c>
      <c r="C31" s="7" t="s">
        <v>224</v>
      </c>
      <c r="D31" s="96"/>
    </row>
    <row r="32" spans="1:4" ht="12.75">
      <c r="A32" s="90"/>
      <c r="B32" s="90" t="s">
        <v>313</v>
      </c>
      <c r="C32" s="7" t="s">
        <v>232</v>
      </c>
      <c r="D32" s="96"/>
    </row>
    <row r="33" spans="1:4" ht="26.25">
      <c r="A33" s="90">
        <v>17</v>
      </c>
      <c r="B33" s="90" t="s">
        <v>207</v>
      </c>
      <c r="C33" s="7" t="s">
        <v>232</v>
      </c>
      <c r="D33" s="96"/>
    </row>
    <row r="34" spans="1:4" ht="26.25">
      <c r="A34" s="90">
        <v>18</v>
      </c>
      <c r="B34" s="90" t="s">
        <v>314</v>
      </c>
      <c r="C34" s="7" t="s">
        <v>224</v>
      </c>
      <c r="D34" s="96"/>
    </row>
    <row r="35" spans="1:4" ht="12.75">
      <c r="A35" s="422">
        <v>19</v>
      </c>
      <c r="B35" s="90" t="s">
        <v>183</v>
      </c>
      <c r="C35" s="9" t="s">
        <v>224</v>
      </c>
      <c r="D35" s="422"/>
    </row>
    <row r="36" spans="1:4" ht="12.75">
      <c r="A36" s="117"/>
      <c r="B36" s="117"/>
      <c r="C36" s="117"/>
      <c r="D36" s="117"/>
    </row>
    <row r="37" spans="1:4" ht="12.75">
      <c r="A37" s="841" t="s">
        <v>315</v>
      </c>
      <c r="B37" s="842"/>
      <c r="C37" s="842"/>
      <c r="D37" s="843"/>
    </row>
    <row r="38" spans="1:4" ht="12.75">
      <c r="A38" s="94" t="s">
        <v>214</v>
      </c>
      <c r="B38" s="120" t="s">
        <v>238</v>
      </c>
      <c r="C38" s="120"/>
      <c r="D38" s="120"/>
    </row>
    <row r="39" spans="1:4" ht="26.25">
      <c r="A39" s="90">
        <v>1</v>
      </c>
      <c r="B39" s="90" t="s">
        <v>316</v>
      </c>
      <c r="C39" s="11" t="s">
        <v>242</v>
      </c>
      <c r="D39" s="9"/>
    </row>
    <row r="40" spans="1:4" ht="12.75">
      <c r="A40" s="90">
        <v>2</v>
      </c>
      <c r="B40" s="90" t="s">
        <v>317</v>
      </c>
      <c r="C40" s="11" t="s">
        <v>242</v>
      </c>
      <c r="D40" s="9"/>
    </row>
    <row r="41" spans="1:4" ht="26.25">
      <c r="A41" s="90">
        <v>3</v>
      </c>
      <c r="B41" s="90" t="s">
        <v>318</v>
      </c>
      <c r="C41" s="11" t="s">
        <v>242</v>
      </c>
      <c r="D41" s="9"/>
    </row>
    <row r="42" spans="1:4" ht="39">
      <c r="A42" s="90">
        <v>4</v>
      </c>
      <c r="B42" s="90" t="s">
        <v>319</v>
      </c>
      <c r="C42" s="11" t="s">
        <v>242</v>
      </c>
      <c r="D42" s="9"/>
    </row>
    <row r="43" spans="1:6" ht="26.25">
      <c r="A43" s="90">
        <v>5</v>
      </c>
      <c r="B43" s="90" t="s">
        <v>320</v>
      </c>
      <c r="C43" s="11" t="s">
        <v>242</v>
      </c>
      <c r="D43" s="9"/>
      <c r="F43" s="455"/>
    </row>
    <row r="44" spans="1:4" ht="12.75">
      <c r="A44" s="90">
        <v>6</v>
      </c>
      <c r="B44" s="90" t="s">
        <v>321</v>
      </c>
      <c r="C44" s="11" t="s">
        <v>242</v>
      </c>
      <c r="D44" s="9"/>
    </row>
    <row r="45" spans="1:4" ht="26.25">
      <c r="A45" s="90">
        <v>7</v>
      </c>
      <c r="B45" s="90" t="s">
        <v>322</v>
      </c>
      <c r="C45" s="11" t="s">
        <v>242</v>
      </c>
      <c r="D45" s="9"/>
    </row>
    <row r="46" spans="1:4" ht="12.75">
      <c r="A46" s="90">
        <v>8</v>
      </c>
      <c r="B46" s="90" t="s">
        <v>323</v>
      </c>
      <c r="C46" s="11" t="s">
        <v>242</v>
      </c>
      <c r="D46" s="90"/>
    </row>
    <row r="47" spans="1:4" ht="12.75">
      <c r="A47" s="90">
        <v>9</v>
      </c>
      <c r="B47" s="90" t="s">
        <v>324</v>
      </c>
      <c r="C47" s="11" t="s">
        <v>242</v>
      </c>
      <c r="D47" s="90"/>
    </row>
    <row r="48" spans="1:4" ht="12.75">
      <c r="A48" s="90">
        <v>10</v>
      </c>
      <c r="B48" s="90" t="s">
        <v>325</v>
      </c>
      <c r="C48" s="11" t="s">
        <v>242</v>
      </c>
      <c r="D48" s="9" t="s">
        <v>326</v>
      </c>
    </row>
    <row r="49" spans="1:4" ht="12.75">
      <c r="A49" s="844" t="s">
        <v>188</v>
      </c>
      <c r="B49" s="845"/>
      <c r="C49" s="845"/>
      <c r="D49" s="845"/>
    </row>
    <row r="50" spans="1:7" ht="15">
      <c r="A50" s="104"/>
      <c r="B50" s="176" t="s">
        <v>327</v>
      </c>
      <c r="C50" s="4"/>
      <c r="D50" s="4"/>
      <c r="G50" s="244"/>
    </row>
    <row r="51" spans="1:4" ht="15">
      <c r="A51" s="104"/>
      <c r="B51" s="175" t="s">
        <v>328</v>
      </c>
      <c r="C51" s="4"/>
      <c r="D51" s="4"/>
    </row>
    <row r="52" spans="1:4" ht="12.75">
      <c r="A52" s="104"/>
      <c r="B52" s="117"/>
      <c r="C52" s="117"/>
      <c r="D52" s="117"/>
    </row>
    <row r="53" spans="1:4" ht="12.75">
      <c r="A53" s="104"/>
      <c r="B53" s="117"/>
      <c r="C53" s="117"/>
      <c r="D53" s="117"/>
    </row>
    <row r="54" spans="1:4" ht="12.75">
      <c r="A54" s="104"/>
      <c r="B54" s="117"/>
      <c r="C54" s="117"/>
      <c r="D54" s="117"/>
    </row>
    <row r="55" spans="1:4" ht="15">
      <c r="A55" s="827" t="s">
        <v>329</v>
      </c>
      <c r="B55" s="828"/>
      <c r="C55" s="828"/>
      <c r="D55" s="826"/>
    </row>
    <row r="56" spans="1:4" ht="27" thickBot="1">
      <c r="A56" s="105" t="s">
        <v>214</v>
      </c>
      <c r="B56" s="106" t="s">
        <v>330</v>
      </c>
      <c r="C56" s="106" t="s">
        <v>331</v>
      </c>
      <c r="D56" s="107" t="s">
        <v>240</v>
      </c>
    </row>
    <row r="57" spans="1:4" ht="30.75" customHeight="1">
      <c r="A57" s="108">
        <v>1</v>
      </c>
      <c r="B57" s="109" t="s">
        <v>448</v>
      </c>
      <c r="C57" s="109" t="s">
        <v>332</v>
      </c>
      <c r="D57" s="110"/>
    </row>
    <row r="58" spans="1:4" ht="26.25">
      <c r="A58" s="831">
        <v>2</v>
      </c>
      <c r="B58" s="111" t="s">
        <v>333</v>
      </c>
      <c r="C58" s="111" t="s">
        <v>332</v>
      </c>
      <c r="D58" s="112"/>
    </row>
    <row r="59" spans="1:4" ht="12.75">
      <c r="A59" s="832"/>
      <c r="B59" s="113" t="s">
        <v>334</v>
      </c>
      <c r="C59" s="113" t="s">
        <v>332</v>
      </c>
      <c r="D59" s="114"/>
    </row>
    <row r="60" spans="1:4" ht="12.75">
      <c r="A60" s="832"/>
      <c r="B60" s="113" t="s">
        <v>335</v>
      </c>
      <c r="C60" s="113" t="s">
        <v>332</v>
      </c>
      <c r="D60" s="114"/>
    </row>
    <row r="61" spans="1:4" ht="12.75">
      <c r="A61" s="833"/>
      <c r="B61" s="113" t="s">
        <v>336</v>
      </c>
      <c r="C61" s="113" t="s">
        <v>332</v>
      </c>
      <c r="D61" s="114"/>
    </row>
    <row r="62" spans="1:4" ht="66">
      <c r="A62" s="115">
        <v>3</v>
      </c>
      <c r="B62" s="113" t="s">
        <v>81</v>
      </c>
      <c r="C62" s="113" t="s">
        <v>337</v>
      </c>
      <c r="D62" s="114"/>
    </row>
    <row r="63" spans="1:4" ht="39">
      <c r="A63" s="115">
        <v>4</v>
      </c>
      <c r="B63" s="113" t="s">
        <v>338</v>
      </c>
      <c r="C63" s="113" t="s">
        <v>332</v>
      </c>
      <c r="D63" s="114"/>
    </row>
    <row r="64" spans="1:4" ht="12.75">
      <c r="A64" s="115">
        <v>5</v>
      </c>
      <c r="B64" s="113" t="s">
        <v>339</v>
      </c>
      <c r="C64" s="113" t="s">
        <v>332</v>
      </c>
      <c r="D64" s="114"/>
    </row>
    <row r="65" spans="1:4" ht="12.75">
      <c r="A65" s="834">
        <v>6</v>
      </c>
      <c r="B65" s="113" t="s">
        <v>340</v>
      </c>
      <c r="C65" s="113"/>
      <c r="D65" s="114"/>
    </row>
    <row r="66" spans="1:4" ht="12.75">
      <c r="A66" s="831"/>
      <c r="B66" s="113" t="s">
        <v>341</v>
      </c>
      <c r="C66" s="113" t="s">
        <v>332</v>
      </c>
      <c r="D66" s="114"/>
    </row>
    <row r="67" spans="1:4" ht="12.75">
      <c r="A67" s="835"/>
      <c r="B67" s="113" t="s">
        <v>342</v>
      </c>
      <c r="C67" s="113" t="s">
        <v>332</v>
      </c>
      <c r="D67" s="114"/>
    </row>
    <row r="68" spans="1:4" ht="26.25">
      <c r="A68" s="115">
        <v>7</v>
      </c>
      <c r="B68" s="113" t="s">
        <v>343</v>
      </c>
      <c r="C68" s="113" t="s">
        <v>332</v>
      </c>
      <c r="D68" s="114"/>
    </row>
    <row r="69" spans="1:4" ht="12.75">
      <c r="A69" s="115">
        <v>8</v>
      </c>
      <c r="B69" s="113" t="s">
        <v>344</v>
      </c>
      <c r="C69" s="113" t="s">
        <v>332</v>
      </c>
      <c r="D69" s="114"/>
    </row>
    <row r="70" spans="1:4" ht="26.25">
      <c r="A70" s="115">
        <v>9</v>
      </c>
      <c r="B70" s="113" t="s">
        <v>345</v>
      </c>
      <c r="C70" s="113" t="s">
        <v>332</v>
      </c>
      <c r="D70" s="114"/>
    </row>
    <row r="71" spans="1:4" ht="12.75">
      <c r="A71" s="115">
        <v>10</v>
      </c>
      <c r="B71" s="113" t="s">
        <v>346</v>
      </c>
      <c r="C71" s="113" t="s">
        <v>332</v>
      </c>
      <c r="D71" s="114"/>
    </row>
    <row r="72" spans="1:4" ht="26.25">
      <c r="A72" s="115">
        <v>11</v>
      </c>
      <c r="B72" s="113" t="s">
        <v>347</v>
      </c>
      <c r="C72" s="113" t="s">
        <v>332</v>
      </c>
      <c r="D72" s="114"/>
    </row>
    <row r="73" spans="1:4" ht="26.25">
      <c r="A73" s="115">
        <v>12</v>
      </c>
      <c r="B73" s="113" t="s">
        <v>348</v>
      </c>
      <c r="C73" s="113" t="s">
        <v>332</v>
      </c>
      <c r="D73" s="114"/>
    </row>
    <row r="74" spans="1:4" ht="12.75">
      <c r="A74" s="115">
        <v>13</v>
      </c>
      <c r="B74" s="113" t="s">
        <v>349</v>
      </c>
      <c r="C74" s="113" t="s">
        <v>332</v>
      </c>
      <c r="D74" s="114"/>
    </row>
    <row r="75" spans="1:4" ht="12.75">
      <c r="A75" s="115">
        <v>14</v>
      </c>
      <c r="B75" s="113" t="s">
        <v>350</v>
      </c>
      <c r="C75" s="113" t="s">
        <v>332</v>
      </c>
      <c r="D75" s="114"/>
    </row>
    <row r="76" spans="1:4" ht="26.25">
      <c r="A76" s="115">
        <v>15</v>
      </c>
      <c r="B76" s="113" t="s">
        <v>351</v>
      </c>
      <c r="C76" s="113" t="s">
        <v>332</v>
      </c>
      <c r="D76" s="114"/>
    </row>
    <row r="77" spans="1:4" ht="26.25">
      <c r="A77" s="115">
        <v>16</v>
      </c>
      <c r="B77" s="113" t="s">
        <v>352</v>
      </c>
      <c r="C77" s="113" t="s">
        <v>332</v>
      </c>
      <c r="D77" s="114"/>
    </row>
    <row r="78" spans="1:4" ht="52.5">
      <c r="A78" s="115">
        <v>17</v>
      </c>
      <c r="B78" s="104" t="s">
        <v>353</v>
      </c>
      <c r="C78" s="113" t="s">
        <v>354</v>
      </c>
      <c r="D78" s="114"/>
    </row>
    <row r="79" spans="1:4" ht="26.25">
      <c r="A79" s="115">
        <v>18</v>
      </c>
      <c r="B79" s="113" t="s">
        <v>355</v>
      </c>
      <c r="C79" s="116" t="s">
        <v>332</v>
      </c>
      <c r="D79" s="114"/>
    </row>
    <row r="80" spans="1:4" ht="26.25">
      <c r="A80" s="115">
        <v>19</v>
      </c>
      <c r="B80" s="121" t="s">
        <v>356</v>
      </c>
      <c r="C80" s="113" t="s">
        <v>332</v>
      </c>
      <c r="D80" s="122"/>
    </row>
    <row r="81" spans="1:4" ht="12.75">
      <c r="A81" s="115">
        <v>20</v>
      </c>
      <c r="B81" s="113" t="s">
        <v>357</v>
      </c>
      <c r="C81" s="111" t="s">
        <v>332</v>
      </c>
      <c r="D81" s="114"/>
    </row>
    <row r="82" spans="1:4" ht="39">
      <c r="A82" s="115">
        <v>21</v>
      </c>
      <c r="B82" s="113" t="s">
        <v>358</v>
      </c>
      <c r="C82" s="113" t="s">
        <v>337</v>
      </c>
      <c r="D82" s="114"/>
    </row>
    <row r="83" spans="1:4" ht="39">
      <c r="A83" s="115">
        <v>22</v>
      </c>
      <c r="B83" s="113" t="s">
        <v>359</v>
      </c>
      <c r="C83" s="113" t="s">
        <v>332</v>
      </c>
      <c r="D83" s="114"/>
    </row>
    <row r="84" spans="1:4" ht="12.75">
      <c r="A84" s="123"/>
      <c r="B84" s="836" t="s">
        <v>360</v>
      </c>
      <c r="C84" s="837"/>
      <c r="D84" s="837"/>
    </row>
    <row r="85" spans="1:4" ht="12.75">
      <c r="A85" s="123"/>
      <c r="B85" s="173" t="s">
        <v>361</v>
      </c>
      <c r="C85" s="123"/>
      <c r="D85" s="123"/>
    </row>
    <row r="86" spans="1:4" ht="12.75">
      <c r="A86" s="123"/>
      <c r="B86" s="123"/>
      <c r="C86" s="123"/>
      <c r="D86" s="123"/>
    </row>
    <row r="87" spans="1:4" ht="12.75">
      <c r="A87" s="117"/>
      <c r="B87" s="117"/>
      <c r="C87" s="117"/>
      <c r="D87" s="117"/>
    </row>
    <row r="88" spans="1:4" ht="12.75">
      <c r="A88" s="117"/>
      <c r="B88" s="117"/>
      <c r="C88" s="117"/>
      <c r="D88" s="117"/>
    </row>
    <row r="89" spans="1:4" ht="12.75">
      <c r="A89" s="117"/>
      <c r="B89" s="117"/>
      <c r="C89" s="117"/>
      <c r="D89" s="117"/>
    </row>
    <row r="90" spans="1:4" ht="12.75">
      <c r="A90" s="117"/>
      <c r="B90" s="117"/>
      <c r="C90" s="117"/>
      <c r="D90" s="117"/>
    </row>
    <row r="91" spans="1:4" ht="12.75">
      <c r="A91" s="117"/>
      <c r="B91" s="117"/>
      <c r="C91" s="117"/>
      <c r="D91" s="117"/>
    </row>
    <row r="92" spans="1:4" ht="12.75">
      <c r="A92" s="117"/>
      <c r="B92" s="117"/>
      <c r="C92" s="117"/>
      <c r="D92" s="117"/>
    </row>
    <row r="93" spans="1:4" ht="12.75">
      <c r="A93" s="117"/>
      <c r="B93" s="117"/>
      <c r="C93" s="117"/>
      <c r="D93" s="117"/>
    </row>
    <row r="94" spans="1:4" ht="12.75">
      <c r="A94" s="117"/>
      <c r="B94" s="117"/>
      <c r="C94" s="117"/>
      <c r="D94" s="117"/>
    </row>
    <row r="95" spans="1:4" ht="12.75">
      <c r="A95" s="117"/>
      <c r="B95" s="117"/>
      <c r="C95" s="117"/>
      <c r="D95" s="117"/>
    </row>
    <row r="96" spans="1:4" ht="12.75">
      <c r="A96" s="117"/>
      <c r="B96" s="117"/>
      <c r="C96" s="117"/>
      <c r="D96" s="117"/>
    </row>
    <row r="97" spans="1:4" ht="12.75">
      <c r="A97" s="117"/>
      <c r="B97" s="117"/>
      <c r="C97" s="117"/>
      <c r="D97" s="117"/>
    </row>
    <row r="98" spans="1:4" ht="12.75">
      <c r="A98" s="117"/>
      <c r="B98" s="117"/>
      <c r="C98" s="117"/>
      <c r="D98" s="117"/>
    </row>
    <row r="99" spans="1:4" ht="12.75">
      <c r="A99" s="117"/>
      <c r="B99" s="117"/>
      <c r="C99" s="117"/>
      <c r="D99" s="117"/>
    </row>
    <row r="100" spans="1:4" ht="12.75">
      <c r="A100" s="117"/>
      <c r="B100" s="117"/>
      <c r="C100" s="117"/>
      <c r="D100" s="117"/>
    </row>
    <row r="101" spans="1:4" ht="12.75">
      <c r="A101" s="117"/>
      <c r="B101" s="117"/>
      <c r="C101" s="117"/>
      <c r="D101" s="117"/>
    </row>
    <row r="102" spans="1:4" ht="12.75">
      <c r="A102" s="117"/>
      <c r="B102" s="117"/>
      <c r="C102" s="117"/>
      <c r="D102" s="117"/>
    </row>
    <row r="103" spans="1:4" ht="12.75">
      <c r="A103" s="117"/>
      <c r="B103" s="117"/>
      <c r="C103" s="117"/>
      <c r="D103" s="117"/>
    </row>
    <row r="104" spans="1:4" ht="12.75">
      <c r="A104" s="117"/>
      <c r="B104" s="117"/>
      <c r="C104" s="117"/>
      <c r="D104" s="117"/>
    </row>
  </sheetData>
  <mergeCells count="13">
    <mergeCell ref="B4:D5"/>
    <mergeCell ref="C9:D9"/>
    <mergeCell ref="A10:D10"/>
    <mergeCell ref="A15:A16"/>
    <mergeCell ref="C15:C16"/>
    <mergeCell ref="D15:D16"/>
    <mergeCell ref="A58:A61"/>
    <mergeCell ref="A65:A67"/>
    <mergeCell ref="B84:D84"/>
    <mergeCell ref="A21:A25"/>
    <mergeCell ref="A37:D37"/>
    <mergeCell ref="A49:D49"/>
    <mergeCell ref="A55:D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J27" sqref="J27"/>
    </sheetView>
  </sheetViews>
  <sheetFormatPr defaultColWidth="9.00390625" defaultRowHeight="12.75"/>
  <cols>
    <col min="1" max="1" width="5.50390625" style="0" customWidth="1"/>
    <col min="2" max="2" width="31.125" style="0" customWidth="1"/>
    <col min="3" max="3" width="11.00390625" style="1" customWidth="1"/>
    <col min="10" max="10" width="12.50390625" style="0" customWidth="1"/>
    <col min="11" max="11" width="14.875" style="0" customWidth="1"/>
  </cols>
  <sheetData>
    <row r="1" ht="12.75">
      <c r="J1" s="437" t="s">
        <v>83</v>
      </c>
    </row>
    <row r="2" spans="1:11" ht="12.75">
      <c r="A2" s="193"/>
      <c r="B2" s="194" t="s">
        <v>93</v>
      </c>
      <c r="C2" s="233"/>
      <c r="D2" s="193"/>
      <c r="E2" s="193"/>
      <c r="F2" s="193"/>
      <c r="G2" s="195"/>
      <c r="H2" s="193"/>
      <c r="I2" s="193"/>
      <c r="J2" s="260"/>
      <c r="K2" s="193"/>
    </row>
    <row r="3" spans="1:11" ht="12.75">
      <c r="A3" s="194"/>
      <c r="B3" s="193"/>
      <c r="C3" s="233"/>
      <c r="D3" s="193"/>
      <c r="E3" s="193"/>
      <c r="F3" s="193"/>
      <c r="G3" s="193"/>
      <c r="H3" s="193"/>
      <c r="I3" s="193"/>
      <c r="J3" s="193"/>
      <c r="K3" s="193"/>
    </row>
    <row r="4" spans="1:11" ht="27">
      <c r="A4" s="196" t="s">
        <v>214</v>
      </c>
      <c r="B4" s="240" t="s">
        <v>215</v>
      </c>
      <c r="C4" s="234" t="s">
        <v>450</v>
      </c>
      <c r="D4" s="197" t="s">
        <v>451</v>
      </c>
      <c r="E4" s="198" t="s">
        <v>451</v>
      </c>
      <c r="F4" s="198" t="s">
        <v>452</v>
      </c>
      <c r="G4" s="199" t="s">
        <v>453</v>
      </c>
      <c r="H4" s="200" t="s">
        <v>454</v>
      </c>
      <c r="I4" s="201" t="s">
        <v>455</v>
      </c>
      <c r="J4" s="199" t="s">
        <v>456</v>
      </c>
      <c r="K4" s="199" t="s">
        <v>456</v>
      </c>
    </row>
    <row r="5" spans="1:11" ht="13.5">
      <c r="A5" s="202"/>
      <c r="B5" s="226"/>
      <c r="C5" s="235"/>
      <c r="D5" s="203" t="s">
        <v>457</v>
      </c>
      <c r="E5" s="204" t="s">
        <v>458</v>
      </c>
      <c r="F5" s="204" t="s">
        <v>459</v>
      </c>
      <c r="G5" s="205" t="s">
        <v>460</v>
      </c>
      <c r="H5" s="206" t="s">
        <v>461</v>
      </c>
      <c r="I5" s="207" t="s">
        <v>462</v>
      </c>
      <c r="J5" s="205" t="s">
        <v>463</v>
      </c>
      <c r="K5" s="205" t="s">
        <v>464</v>
      </c>
    </row>
    <row r="6" spans="1:11" ht="13.5">
      <c r="A6" s="202"/>
      <c r="B6" s="227"/>
      <c r="C6" s="235" t="s">
        <v>217</v>
      </c>
      <c r="D6" s="208"/>
      <c r="E6" s="204"/>
      <c r="F6" s="204"/>
      <c r="G6" s="205" t="s">
        <v>216</v>
      </c>
      <c r="H6" s="206"/>
      <c r="I6" s="207" t="s">
        <v>216</v>
      </c>
      <c r="J6" s="205"/>
      <c r="K6" s="205"/>
    </row>
    <row r="7" spans="1:11" ht="13.5">
      <c r="A7" s="209"/>
      <c r="B7" s="228"/>
      <c r="C7" s="236" t="s">
        <v>528</v>
      </c>
      <c r="D7" s="210"/>
      <c r="E7" s="204"/>
      <c r="F7" s="204"/>
      <c r="G7" s="205" t="s">
        <v>465</v>
      </c>
      <c r="H7" s="206"/>
      <c r="I7" s="207" t="s">
        <v>465</v>
      </c>
      <c r="J7" s="205" t="s">
        <v>465</v>
      </c>
      <c r="K7" s="205" t="s">
        <v>465</v>
      </c>
    </row>
    <row r="8" spans="1:11" ht="12.75">
      <c r="A8" s="211">
        <v>1</v>
      </c>
      <c r="B8" s="229">
        <v>2</v>
      </c>
      <c r="C8" s="237">
        <v>3</v>
      </c>
      <c r="D8" s="212">
        <v>4</v>
      </c>
      <c r="E8" s="213">
        <v>5</v>
      </c>
      <c r="F8" s="213">
        <v>6</v>
      </c>
      <c r="G8" s="213">
        <v>7</v>
      </c>
      <c r="H8" s="213">
        <v>8</v>
      </c>
      <c r="I8" s="213">
        <v>9</v>
      </c>
      <c r="J8" s="213">
        <v>10</v>
      </c>
      <c r="K8" s="213">
        <v>11</v>
      </c>
    </row>
    <row r="9" spans="1:11" ht="13.5">
      <c r="A9" s="214">
        <v>1</v>
      </c>
      <c r="B9" s="230" t="s">
        <v>466</v>
      </c>
      <c r="C9" s="331">
        <v>200</v>
      </c>
      <c r="D9" s="215">
        <f aca="true" t="shared" si="0" ref="D9:D20">E9*F9</f>
        <v>0</v>
      </c>
      <c r="E9" s="216"/>
      <c r="F9" s="242"/>
      <c r="G9" s="241"/>
      <c r="H9" s="436"/>
      <c r="I9" s="217">
        <f>G9+G9*H9</f>
        <v>0</v>
      </c>
      <c r="J9" s="217">
        <f>G9*F9</f>
        <v>0</v>
      </c>
      <c r="K9" s="217">
        <f>J9*H9+J9</f>
        <v>0</v>
      </c>
    </row>
    <row r="10" spans="1:11" ht="13.5">
      <c r="A10" s="214">
        <v>2</v>
      </c>
      <c r="B10" s="230" t="s">
        <v>467</v>
      </c>
      <c r="C10" s="331">
        <v>10000</v>
      </c>
      <c r="D10" s="215">
        <f t="shared" si="0"/>
        <v>0</v>
      </c>
      <c r="E10" s="216"/>
      <c r="F10" s="242"/>
      <c r="G10" s="241"/>
      <c r="H10" s="436"/>
      <c r="I10" s="217">
        <f aca="true" t="shared" si="1" ref="I10:I20">G10+G10*H10</f>
        <v>0</v>
      </c>
      <c r="J10" s="217">
        <f aca="true" t="shared" si="2" ref="J10:J20">G10*F10</f>
        <v>0</v>
      </c>
      <c r="K10" s="217">
        <f aca="true" t="shared" si="3" ref="K10:K20">J10*H10+J10</f>
        <v>0</v>
      </c>
    </row>
    <row r="11" spans="1:11" ht="13.5">
      <c r="A11" s="214">
        <v>3</v>
      </c>
      <c r="B11" s="231" t="s">
        <v>468</v>
      </c>
      <c r="C11" s="331">
        <v>12000</v>
      </c>
      <c r="D11" s="215">
        <f t="shared" si="0"/>
        <v>0</v>
      </c>
      <c r="E11" s="216"/>
      <c r="F11" s="242"/>
      <c r="G11" s="241"/>
      <c r="H11" s="436"/>
      <c r="I11" s="217">
        <f t="shared" si="1"/>
        <v>0</v>
      </c>
      <c r="J11" s="217">
        <f t="shared" si="2"/>
        <v>0</v>
      </c>
      <c r="K11" s="217">
        <f t="shared" si="3"/>
        <v>0</v>
      </c>
    </row>
    <row r="12" spans="1:11" ht="27">
      <c r="A12" s="214">
        <v>4</v>
      </c>
      <c r="B12" s="231" t="s">
        <v>194</v>
      </c>
      <c r="C12" s="331">
        <v>12000</v>
      </c>
      <c r="D12" s="215">
        <f t="shared" si="0"/>
        <v>0</v>
      </c>
      <c r="E12" s="216"/>
      <c r="F12" s="242"/>
      <c r="G12" s="241"/>
      <c r="H12" s="436"/>
      <c r="I12" s="217">
        <f t="shared" si="1"/>
        <v>0</v>
      </c>
      <c r="J12" s="217">
        <f t="shared" si="2"/>
        <v>0</v>
      </c>
      <c r="K12" s="217">
        <f t="shared" si="3"/>
        <v>0</v>
      </c>
    </row>
    <row r="13" spans="1:11" ht="13.5">
      <c r="A13" s="214">
        <v>5</v>
      </c>
      <c r="B13" s="231" t="s">
        <v>469</v>
      </c>
      <c r="C13" s="331">
        <v>500</v>
      </c>
      <c r="D13" s="215">
        <f t="shared" si="0"/>
        <v>0</v>
      </c>
      <c r="E13" s="216"/>
      <c r="F13" s="242"/>
      <c r="G13" s="241"/>
      <c r="H13" s="436"/>
      <c r="I13" s="217">
        <f t="shared" si="1"/>
        <v>0</v>
      </c>
      <c r="J13" s="217">
        <f t="shared" si="2"/>
        <v>0</v>
      </c>
      <c r="K13" s="217">
        <f t="shared" si="3"/>
        <v>0</v>
      </c>
    </row>
    <row r="14" spans="1:11" ht="13.5">
      <c r="A14" s="214">
        <v>6</v>
      </c>
      <c r="B14" s="231" t="s">
        <v>470</v>
      </c>
      <c r="C14" s="331">
        <v>1000</v>
      </c>
      <c r="D14" s="215">
        <f t="shared" si="0"/>
        <v>0</v>
      </c>
      <c r="E14" s="216"/>
      <c r="F14" s="242"/>
      <c r="G14" s="241"/>
      <c r="H14" s="436"/>
      <c r="I14" s="217">
        <f t="shared" si="1"/>
        <v>0</v>
      </c>
      <c r="J14" s="217">
        <f t="shared" si="2"/>
        <v>0</v>
      </c>
      <c r="K14" s="217">
        <f t="shared" si="3"/>
        <v>0</v>
      </c>
    </row>
    <row r="15" spans="1:11" ht="13.5">
      <c r="A15" s="214">
        <v>7</v>
      </c>
      <c r="B15" s="232" t="s">
        <v>471</v>
      </c>
      <c r="C15" s="331">
        <v>1000</v>
      </c>
      <c r="D15" s="215">
        <f t="shared" si="0"/>
        <v>0</v>
      </c>
      <c r="E15" s="216"/>
      <c r="F15" s="242"/>
      <c r="G15" s="241"/>
      <c r="H15" s="436"/>
      <c r="I15" s="217">
        <f t="shared" si="1"/>
        <v>0</v>
      </c>
      <c r="J15" s="217">
        <f t="shared" si="2"/>
        <v>0</v>
      </c>
      <c r="K15" s="217">
        <f t="shared" si="3"/>
        <v>0</v>
      </c>
    </row>
    <row r="16" spans="1:11" ht="13.5">
      <c r="A16" s="214">
        <v>8</v>
      </c>
      <c r="B16" s="231" t="s">
        <v>472</v>
      </c>
      <c r="C16" s="331">
        <v>1000</v>
      </c>
      <c r="D16" s="215">
        <f t="shared" si="0"/>
        <v>0</v>
      </c>
      <c r="E16" s="216"/>
      <c r="F16" s="242"/>
      <c r="G16" s="241"/>
      <c r="H16" s="436"/>
      <c r="I16" s="217">
        <f t="shared" si="1"/>
        <v>0</v>
      </c>
      <c r="J16" s="217">
        <f t="shared" si="2"/>
        <v>0</v>
      </c>
      <c r="K16" s="217">
        <f t="shared" si="3"/>
        <v>0</v>
      </c>
    </row>
    <row r="17" spans="1:11" ht="13.5">
      <c r="A17" s="214">
        <v>9</v>
      </c>
      <c r="B17" s="232" t="s">
        <v>473</v>
      </c>
      <c r="C17" s="331">
        <v>200</v>
      </c>
      <c r="D17" s="215">
        <f t="shared" si="0"/>
        <v>0</v>
      </c>
      <c r="E17" s="216"/>
      <c r="F17" s="242"/>
      <c r="G17" s="241"/>
      <c r="H17" s="436"/>
      <c r="I17" s="217">
        <f t="shared" si="1"/>
        <v>0</v>
      </c>
      <c r="J17" s="217">
        <f t="shared" si="2"/>
        <v>0</v>
      </c>
      <c r="K17" s="217">
        <f t="shared" si="3"/>
        <v>0</v>
      </c>
    </row>
    <row r="18" spans="1:11" ht="13.5">
      <c r="A18" s="214">
        <v>10</v>
      </c>
      <c r="B18" s="232" t="s">
        <v>474</v>
      </c>
      <c r="C18" s="331">
        <v>200</v>
      </c>
      <c r="D18" s="215">
        <f t="shared" si="0"/>
        <v>0</v>
      </c>
      <c r="E18" s="216"/>
      <c r="F18" s="242"/>
      <c r="G18" s="241"/>
      <c r="H18" s="436"/>
      <c r="I18" s="217">
        <f t="shared" si="1"/>
        <v>0</v>
      </c>
      <c r="J18" s="217">
        <f t="shared" si="2"/>
        <v>0</v>
      </c>
      <c r="K18" s="217">
        <f t="shared" si="3"/>
        <v>0</v>
      </c>
    </row>
    <row r="19" spans="1:11" ht="13.5">
      <c r="A19" s="214">
        <v>11</v>
      </c>
      <c r="B19" s="231" t="s">
        <v>475</v>
      </c>
      <c r="C19" s="331">
        <v>1000</v>
      </c>
      <c r="D19" s="215">
        <f t="shared" si="0"/>
        <v>0</v>
      </c>
      <c r="E19" s="216"/>
      <c r="F19" s="242"/>
      <c r="G19" s="241"/>
      <c r="H19" s="436"/>
      <c r="I19" s="217">
        <f t="shared" si="1"/>
        <v>0</v>
      </c>
      <c r="J19" s="217">
        <f t="shared" si="2"/>
        <v>0</v>
      </c>
      <c r="K19" s="217">
        <f t="shared" si="3"/>
        <v>0</v>
      </c>
    </row>
    <row r="20" spans="1:11" ht="14.25" thickBot="1">
      <c r="A20" s="214">
        <v>12</v>
      </c>
      <c r="B20" s="232" t="s">
        <v>476</v>
      </c>
      <c r="C20" s="331">
        <v>8000</v>
      </c>
      <c r="D20" s="215">
        <f t="shared" si="0"/>
        <v>0</v>
      </c>
      <c r="E20" s="216"/>
      <c r="F20" s="242"/>
      <c r="G20" s="241"/>
      <c r="H20" s="436"/>
      <c r="I20" s="217">
        <f t="shared" si="1"/>
        <v>0</v>
      </c>
      <c r="J20" s="217">
        <f t="shared" si="2"/>
        <v>0</v>
      </c>
      <c r="K20" s="217">
        <f t="shared" si="3"/>
        <v>0</v>
      </c>
    </row>
    <row r="21" spans="1:11" ht="14.25" thickBot="1">
      <c r="A21" s="218"/>
      <c r="B21" s="219"/>
      <c r="C21" s="238"/>
      <c r="D21" s="220"/>
      <c r="E21" s="218"/>
      <c r="F21" s="218"/>
      <c r="G21" s="218"/>
      <c r="H21" s="195"/>
      <c r="I21" s="221" t="s">
        <v>477</v>
      </c>
      <c r="J21" s="259">
        <f>SUM(J9:J20)</f>
        <v>0</v>
      </c>
      <c r="K21" s="259">
        <f>SUM(K9:K20)</f>
        <v>0</v>
      </c>
    </row>
    <row r="22" spans="2:11" ht="24">
      <c r="B22" s="223"/>
      <c r="C22" s="239"/>
      <c r="D22" s="224"/>
      <c r="E22" s="223"/>
      <c r="F22" s="223"/>
      <c r="G22" s="223"/>
      <c r="H22" s="223"/>
      <c r="I22" s="225"/>
      <c r="J22" s="640" t="s">
        <v>94</v>
      </c>
      <c r="K22" s="639">
        <f>K21-J21</f>
        <v>0</v>
      </c>
    </row>
    <row r="23" spans="1:11" ht="13.5">
      <c r="A23" s="218"/>
      <c r="B23" s="219"/>
      <c r="C23" s="238"/>
      <c r="D23" s="220"/>
      <c r="E23" s="218"/>
      <c r="F23" s="218"/>
      <c r="G23" s="218"/>
      <c r="H23" s="195"/>
      <c r="I23" s="219"/>
      <c r="J23" s="218"/>
      <c r="K23" s="218"/>
    </row>
    <row r="24" ht="12.75">
      <c r="A24" s="222" t="s">
        <v>478</v>
      </c>
    </row>
  </sheetData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D9" sqref="D9"/>
    </sheetView>
  </sheetViews>
  <sheetFormatPr defaultColWidth="9.00390625" defaultRowHeight="12.75"/>
  <cols>
    <col min="1" max="1" width="5.625" style="0" customWidth="1"/>
    <col min="2" max="2" width="41.375" style="0" customWidth="1"/>
    <col min="3" max="3" width="10.50390625" style="0" customWidth="1"/>
    <col min="4" max="4" width="11.125" style="411" customWidth="1"/>
    <col min="5" max="5" width="10.125" style="0" customWidth="1"/>
    <col min="6" max="6" width="12.625" style="0" customWidth="1"/>
    <col min="7" max="7" width="11.25390625" style="0" customWidth="1"/>
    <col min="9" max="9" width="6.875" style="0" customWidth="1"/>
    <col min="10" max="10" width="12.25390625" style="0" customWidth="1"/>
  </cols>
  <sheetData>
    <row r="1" ht="12.75">
      <c r="G1" s="5" t="s">
        <v>84</v>
      </c>
    </row>
    <row r="2" ht="12.75">
      <c r="B2" s="244" t="s">
        <v>95</v>
      </c>
    </row>
    <row r="3" spans="1:10" ht="20.25">
      <c r="A3" s="270" t="s">
        <v>550</v>
      </c>
      <c r="B3" s="262" t="s">
        <v>215</v>
      </c>
      <c r="C3" s="271" t="s">
        <v>551</v>
      </c>
      <c r="D3" s="406" t="s">
        <v>552</v>
      </c>
      <c r="E3" s="272" t="s">
        <v>553</v>
      </c>
      <c r="F3" s="273" t="s">
        <v>554</v>
      </c>
      <c r="G3" s="274" t="s">
        <v>555</v>
      </c>
      <c r="H3" s="275" t="s">
        <v>556</v>
      </c>
      <c r="I3" s="273" t="s">
        <v>557</v>
      </c>
      <c r="J3" s="275" t="s">
        <v>558</v>
      </c>
    </row>
    <row r="4" spans="1:10" ht="12.75">
      <c r="A4" s="276">
        <v>1</v>
      </c>
      <c r="B4" s="405" t="s">
        <v>501</v>
      </c>
      <c r="C4" s="277">
        <v>3</v>
      </c>
      <c r="D4" s="407">
        <v>4</v>
      </c>
      <c r="E4" s="278">
        <v>5</v>
      </c>
      <c r="F4" s="279">
        <v>6</v>
      </c>
      <c r="G4" s="279">
        <v>7</v>
      </c>
      <c r="H4" s="279">
        <v>8</v>
      </c>
      <c r="I4" s="438">
        <v>9</v>
      </c>
      <c r="J4" s="438">
        <v>10</v>
      </c>
    </row>
    <row r="5" spans="1:10" ht="12.75">
      <c r="A5" s="263">
        <v>1</v>
      </c>
      <c r="B5" s="429" t="s">
        <v>559</v>
      </c>
      <c r="C5" s="264">
        <v>1000</v>
      </c>
      <c r="D5" s="264"/>
      <c r="E5" s="263"/>
      <c r="F5" s="266"/>
      <c r="G5" s="280">
        <f>F5*I5+F5</f>
        <v>0</v>
      </c>
      <c r="H5" s="280">
        <f>E5*F5</f>
        <v>0</v>
      </c>
      <c r="I5" s="281"/>
      <c r="J5" s="280">
        <f>H5*I5+H5</f>
        <v>0</v>
      </c>
    </row>
    <row r="6" spans="1:10" ht="20.25">
      <c r="A6" s="263">
        <v>2</v>
      </c>
      <c r="B6" s="429" t="s">
        <v>560</v>
      </c>
      <c r="C6" s="264">
        <v>40000</v>
      </c>
      <c r="D6" s="264"/>
      <c r="E6" s="263"/>
      <c r="F6" s="266"/>
      <c r="G6" s="280">
        <f aca="true" t="shared" si="0" ref="G6:G52">F6*I6+F6</f>
        <v>0</v>
      </c>
      <c r="H6" s="280">
        <f aca="true" t="shared" si="1" ref="H6:H52">E6*F6</f>
        <v>0</v>
      </c>
      <c r="I6" s="281"/>
      <c r="J6" s="280">
        <f aca="true" t="shared" si="2" ref="J6:J52">H6*I6+H6</f>
        <v>0</v>
      </c>
    </row>
    <row r="7" spans="1:10" ht="12.75">
      <c r="A7" s="263">
        <v>3</v>
      </c>
      <c r="B7" s="429" t="s">
        <v>561</v>
      </c>
      <c r="C7" s="264">
        <v>4000</v>
      </c>
      <c r="D7" s="264"/>
      <c r="E7" s="263"/>
      <c r="F7" s="266"/>
      <c r="G7" s="280">
        <f t="shared" si="0"/>
        <v>0</v>
      </c>
      <c r="H7" s="280">
        <f t="shared" si="1"/>
        <v>0</v>
      </c>
      <c r="I7" s="281"/>
      <c r="J7" s="280">
        <f t="shared" si="2"/>
        <v>0</v>
      </c>
    </row>
    <row r="8" spans="1:10" ht="12.75">
      <c r="A8" s="263">
        <v>4</v>
      </c>
      <c r="B8" s="429" t="s">
        <v>562</v>
      </c>
      <c r="C8" s="264">
        <v>4000</v>
      </c>
      <c r="D8" s="264"/>
      <c r="E8" s="263"/>
      <c r="F8" s="266"/>
      <c r="G8" s="280">
        <f t="shared" si="0"/>
        <v>0</v>
      </c>
      <c r="H8" s="280">
        <f t="shared" si="1"/>
        <v>0</v>
      </c>
      <c r="I8" s="281"/>
      <c r="J8" s="280">
        <f t="shared" si="2"/>
        <v>0</v>
      </c>
    </row>
    <row r="9" spans="1:10" ht="12.75">
      <c r="A9" s="263">
        <v>5</v>
      </c>
      <c r="B9" s="429" t="s">
        <v>563</v>
      </c>
      <c r="C9" s="264">
        <v>60000</v>
      </c>
      <c r="D9" s="264"/>
      <c r="E9" s="263"/>
      <c r="F9" s="266"/>
      <c r="G9" s="280">
        <f t="shared" si="0"/>
        <v>0</v>
      </c>
      <c r="H9" s="280">
        <f t="shared" si="1"/>
        <v>0</v>
      </c>
      <c r="I9" s="281"/>
      <c r="J9" s="280">
        <f t="shared" si="2"/>
        <v>0</v>
      </c>
    </row>
    <row r="10" spans="1:10" ht="12.75">
      <c r="A10" s="263">
        <v>6</v>
      </c>
      <c r="B10" s="432" t="s">
        <v>564</v>
      </c>
      <c r="C10" s="264">
        <v>4000</v>
      </c>
      <c r="D10" s="264"/>
      <c r="E10" s="263"/>
      <c r="F10" s="266"/>
      <c r="G10" s="280">
        <f t="shared" si="0"/>
        <v>0</v>
      </c>
      <c r="H10" s="280">
        <f t="shared" si="1"/>
        <v>0</v>
      </c>
      <c r="I10" s="281"/>
      <c r="J10" s="280">
        <f t="shared" si="2"/>
        <v>0</v>
      </c>
    </row>
    <row r="11" spans="1:10" ht="20.25">
      <c r="A11" s="263">
        <v>7</v>
      </c>
      <c r="B11" s="429" t="s">
        <v>612</v>
      </c>
      <c r="C11" s="264">
        <v>900</v>
      </c>
      <c r="D11" s="264"/>
      <c r="E11" s="263"/>
      <c r="F11" s="266"/>
      <c r="G11" s="280">
        <f t="shared" si="0"/>
        <v>0</v>
      </c>
      <c r="H11" s="280">
        <f t="shared" si="1"/>
        <v>0</v>
      </c>
      <c r="I11" s="281"/>
      <c r="J11" s="280">
        <f t="shared" si="2"/>
        <v>0</v>
      </c>
    </row>
    <row r="12" spans="1:10" ht="12.75">
      <c r="A12" s="263">
        <v>8</v>
      </c>
      <c r="B12" s="829" t="s">
        <v>565</v>
      </c>
      <c r="C12" s="264">
        <v>90000</v>
      </c>
      <c r="D12" s="264"/>
      <c r="E12" s="263"/>
      <c r="F12" s="266"/>
      <c r="G12" s="280">
        <f t="shared" si="0"/>
        <v>0</v>
      </c>
      <c r="H12" s="280">
        <f t="shared" si="1"/>
        <v>0</v>
      </c>
      <c r="I12" s="281"/>
      <c r="J12" s="280">
        <f t="shared" si="2"/>
        <v>0</v>
      </c>
    </row>
    <row r="13" spans="1:10" ht="12.75">
      <c r="A13" s="263">
        <v>9</v>
      </c>
      <c r="B13" s="830" t="s">
        <v>566</v>
      </c>
      <c r="C13" s="264">
        <v>10000</v>
      </c>
      <c r="D13" s="264"/>
      <c r="E13" s="263"/>
      <c r="F13" s="266"/>
      <c r="G13" s="280">
        <f t="shared" si="0"/>
        <v>0</v>
      </c>
      <c r="H13" s="280">
        <f t="shared" si="1"/>
        <v>0</v>
      </c>
      <c r="I13" s="281"/>
      <c r="J13" s="280">
        <f t="shared" si="2"/>
        <v>0</v>
      </c>
    </row>
    <row r="14" spans="1:10" ht="20.25">
      <c r="A14" s="263">
        <v>10</v>
      </c>
      <c r="B14" s="429" t="s">
        <v>567</v>
      </c>
      <c r="C14" s="265">
        <v>800</v>
      </c>
      <c r="D14" s="265"/>
      <c r="E14" s="263"/>
      <c r="F14" s="266"/>
      <c r="G14" s="280">
        <f t="shared" si="0"/>
        <v>0</v>
      </c>
      <c r="H14" s="280">
        <f t="shared" si="1"/>
        <v>0</v>
      </c>
      <c r="I14" s="281"/>
      <c r="J14" s="280">
        <f t="shared" si="2"/>
        <v>0</v>
      </c>
    </row>
    <row r="15" spans="1:10" ht="20.25">
      <c r="A15" s="263">
        <v>11</v>
      </c>
      <c r="B15" s="429" t="s">
        <v>568</v>
      </c>
      <c r="C15" s="265">
        <v>72</v>
      </c>
      <c r="D15" s="265"/>
      <c r="E15" s="263"/>
      <c r="F15" s="266"/>
      <c r="G15" s="280">
        <f t="shared" si="0"/>
        <v>0</v>
      </c>
      <c r="H15" s="280">
        <f t="shared" si="1"/>
        <v>0</v>
      </c>
      <c r="I15" s="281"/>
      <c r="J15" s="280">
        <f t="shared" si="2"/>
        <v>0</v>
      </c>
    </row>
    <row r="16" spans="1:10" ht="20.25">
      <c r="A16" s="263">
        <v>12</v>
      </c>
      <c r="B16" s="429" t="s">
        <v>569</v>
      </c>
      <c r="C16" s="265">
        <v>100</v>
      </c>
      <c r="D16" s="265"/>
      <c r="E16" s="263"/>
      <c r="F16" s="266"/>
      <c r="G16" s="280">
        <f t="shared" si="0"/>
        <v>0</v>
      </c>
      <c r="H16" s="280">
        <f t="shared" si="1"/>
        <v>0</v>
      </c>
      <c r="I16" s="281"/>
      <c r="J16" s="280">
        <f t="shared" si="2"/>
        <v>0</v>
      </c>
    </row>
    <row r="17" spans="1:10" ht="20.25">
      <c r="A17" s="263">
        <v>13</v>
      </c>
      <c r="B17" s="429" t="s">
        <v>570</v>
      </c>
      <c r="C17" s="265">
        <v>24</v>
      </c>
      <c r="D17" s="265"/>
      <c r="E17" s="263"/>
      <c r="F17" s="266"/>
      <c r="G17" s="280">
        <f t="shared" si="0"/>
        <v>0</v>
      </c>
      <c r="H17" s="280">
        <f t="shared" si="1"/>
        <v>0</v>
      </c>
      <c r="I17" s="281"/>
      <c r="J17" s="280">
        <f t="shared" si="2"/>
        <v>0</v>
      </c>
    </row>
    <row r="18" spans="1:10" ht="12.75">
      <c r="A18" s="263">
        <v>14</v>
      </c>
      <c r="B18" s="426" t="s">
        <v>571</v>
      </c>
      <c r="C18" s="265">
        <v>2000</v>
      </c>
      <c r="D18" s="265"/>
      <c r="E18" s="263"/>
      <c r="F18" s="266"/>
      <c r="G18" s="280">
        <f t="shared" si="0"/>
        <v>0</v>
      </c>
      <c r="H18" s="280">
        <f t="shared" si="1"/>
        <v>0</v>
      </c>
      <c r="I18" s="281"/>
      <c r="J18" s="280">
        <f t="shared" si="2"/>
        <v>0</v>
      </c>
    </row>
    <row r="19" spans="1:10" ht="12.75">
      <c r="A19" s="263">
        <v>15</v>
      </c>
      <c r="B19" s="426" t="s">
        <v>572</v>
      </c>
      <c r="C19" s="265">
        <v>6000</v>
      </c>
      <c r="D19" s="265"/>
      <c r="E19" s="263"/>
      <c r="F19" s="266"/>
      <c r="G19" s="280">
        <f t="shared" si="0"/>
        <v>0</v>
      </c>
      <c r="H19" s="280">
        <f t="shared" si="1"/>
        <v>0</v>
      </c>
      <c r="I19" s="281"/>
      <c r="J19" s="280">
        <f t="shared" si="2"/>
        <v>0</v>
      </c>
    </row>
    <row r="20" spans="1:10" ht="12.75">
      <c r="A20" s="263">
        <v>16</v>
      </c>
      <c r="B20" s="426" t="s">
        <v>573</v>
      </c>
      <c r="C20" s="265">
        <v>2000</v>
      </c>
      <c r="D20" s="265"/>
      <c r="E20" s="263"/>
      <c r="F20" s="266"/>
      <c r="G20" s="280">
        <f t="shared" si="0"/>
        <v>0</v>
      </c>
      <c r="H20" s="280">
        <f t="shared" si="1"/>
        <v>0</v>
      </c>
      <c r="I20" s="281"/>
      <c r="J20" s="280">
        <f t="shared" si="2"/>
        <v>0</v>
      </c>
    </row>
    <row r="21" spans="1:10" ht="12.75">
      <c r="A21" s="263">
        <v>17</v>
      </c>
      <c r="B21" s="426" t="s">
        <v>574</v>
      </c>
      <c r="C21" s="265">
        <v>2000</v>
      </c>
      <c r="D21" s="265"/>
      <c r="E21" s="263"/>
      <c r="F21" s="266"/>
      <c r="G21" s="280">
        <f t="shared" si="0"/>
        <v>0</v>
      </c>
      <c r="H21" s="280">
        <f t="shared" si="1"/>
        <v>0</v>
      </c>
      <c r="I21" s="281"/>
      <c r="J21" s="280">
        <f t="shared" si="2"/>
        <v>0</v>
      </c>
    </row>
    <row r="22" spans="1:10" ht="12.75">
      <c r="A22" s="263">
        <v>18</v>
      </c>
      <c r="B22" s="426" t="s">
        <v>42</v>
      </c>
      <c r="C22" s="265">
        <v>1000</v>
      </c>
      <c r="D22" s="265"/>
      <c r="E22" s="263"/>
      <c r="F22" s="266"/>
      <c r="G22" s="280">
        <f>F22*I22+F22</f>
        <v>0</v>
      </c>
      <c r="H22" s="280">
        <f>E22*F22</f>
        <v>0</v>
      </c>
      <c r="I22" s="281"/>
      <c r="J22" s="280">
        <f>H22*I22+H22</f>
        <v>0</v>
      </c>
    </row>
    <row r="23" spans="1:10" ht="12.75">
      <c r="A23" s="263">
        <v>19</v>
      </c>
      <c r="B23" s="426" t="s">
        <v>575</v>
      </c>
      <c r="C23" s="265">
        <v>1000</v>
      </c>
      <c r="D23" s="265"/>
      <c r="E23" s="263"/>
      <c r="F23" s="266"/>
      <c r="G23" s="280">
        <f t="shared" si="0"/>
        <v>0</v>
      </c>
      <c r="H23" s="280">
        <f t="shared" si="1"/>
        <v>0</v>
      </c>
      <c r="I23" s="281"/>
      <c r="J23" s="280">
        <f t="shared" si="2"/>
        <v>0</v>
      </c>
    </row>
    <row r="24" spans="1:10" ht="20.25">
      <c r="A24" s="263">
        <v>20</v>
      </c>
      <c r="B24" s="426" t="s">
        <v>576</v>
      </c>
      <c r="C24" s="265">
        <v>80000</v>
      </c>
      <c r="D24" s="265"/>
      <c r="E24" s="263"/>
      <c r="F24" s="266"/>
      <c r="G24" s="280">
        <f t="shared" si="0"/>
        <v>0</v>
      </c>
      <c r="H24" s="280">
        <f t="shared" si="1"/>
        <v>0</v>
      </c>
      <c r="I24" s="281"/>
      <c r="J24" s="280">
        <f t="shared" si="2"/>
        <v>0</v>
      </c>
    </row>
    <row r="25" spans="1:10" ht="27.75" customHeight="1">
      <c r="A25" s="263">
        <v>21</v>
      </c>
      <c r="B25" s="426" t="s">
        <v>613</v>
      </c>
      <c r="C25" s="265">
        <v>65000</v>
      </c>
      <c r="D25" s="265"/>
      <c r="E25" s="263"/>
      <c r="F25" s="266"/>
      <c r="G25" s="280">
        <f t="shared" si="0"/>
        <v>0</v>
      </c>
      <c r="H25" s="280">
        <f t="shared" si="1"/>
        <v>0</v>
      </c>
      <c r="I25" s="281"/>
      <c r="J25" s="280">
        <f t="shared" si="2"/>
        <v>0</v>
      </c>
    </row>
    <row r="26" spans="1:10" ht="20.25">
      <c r="A26" s="263">
        <v>22</v>
      </c>
      <c r="B26" s="426" t="s">
        <v>577</v>
      </c>
      <c r="C26" s="265">
        <v>10000</v>
      </c>
      <c r="D26" s="265"/>
      <c r="E26" s="263"/>
      <c r="F26" s="266"/>
      <c r="G26" s="280">
        <f t="shared" si="0"/>
        <v>0</v>
      </c>
      <c r="H26" s="280">
        <f t="shared" si="1"/>
        <v>0</v>
      </c>
      <c r="I26" s="281"/>
      <c r="J26" s="280">
        <f t="shared" si="2"/>
        <v>0</v>
      </c>
    </row>
    <row r="27" spans="1:10" ht="20.25">
      <c r="A27" s="263">
        <v>23</v>
      </c>
      <c r="B27" s="426" t="s">
        <v>192</v>
      </c>
      <c r="C27" s="265">
        <v>1000</v>
      </c>
      <c r="D27" s="265"/>
      <c r="E27" s="263"/>
      <c r="F27" s="266"/>
      <c r="G27" s="280">
        <f t="shared" si="0"/>
        <v>0</v>
      </c>
      <c r="H27" s="280">
        <f t="shared" si="1"/>
        <v>0</v>
      </c>
      <c r="I27" s="281"/>
      <c r="J27" s="280">
        <f t="shared" si="2"/>
        <v>0</v>
      </c>
    </row>
    <row r="28" spans="1:10" ht="18.75" customHeight="1">
      <c r="A28" s="263">
        <v>24</v>
      </c>
      <c r="B28" s="426" t="s">
        <v>578</v>
      </c>
      <c r="C28" s="265">
        <v>400</v>
      </c>
      <c r="D28" s="265"/>
      <c r="E28" s="263"/>
      <c r="F28" s="266"/>
      <c r="G28" s="280">
        <f t="shared" si="0"/>
        <v>0</v>
      </c>
      <c r="H28" s="280">
        <f t="shared" si="1"/>
        <v>0</v>
      </c>
      <c r="I28" s="281"/>
      <c r="J28" s="280">
        <f t="shared" si="2"/>
        <v>0</v>
      </c>
    </row>
    <row r="29" spans="1:10" ht="12.75">
      <c r="A29" s="263">
        <v>25</v>
      </c>
      <c r="B29" s="426" t="s">
        <v>593</v>
      </c>
      <c r="C29" s="265">
        <v>2000</v>
      </c>
      <c r="D29" s="265"/>
      <c r="E29" s="263"/>
      <c r="F29" s="266"/>
      <c r="G29" s="280">
        <f>F29*I29+F29</f>
        <v>0</v>
      </c>
      <c r="H29" s="280">
        <f>E29*F29</f>
        <v>0</v>
      </c>
      <c r="I29" s="281"/>
      <c r="J29" s="280">
        <f>H29*I29+H29</f>
        <v>0</v>
      </c>
    </row>
    <row r="30" spans="1:10" ht="30.75" customHeight="1">
      <c r="A30" s="263">
        <v>26</v>
      </c>
      <c r="B30" s="426" t="s">
        <v>579</v>
      </c>
      <c r="C30" s="265">
        <v>20000</v>
      </c>
      <c r="D30" s="265"/>
      <c r="E30" s="263"/>
      <c r="F30" s="266"/>
      <c r="G30" s="280">
        <f t="shared" si="0"/>
        <v>0</v>
      </c>
      <c r="H30" s="280">
        <f t="shared" si="1"/>
        <v>0</v>
      </c>
      <c r="I30" s="281"/>
      <c r="J30" s="280">
        <f t="shared" si="2"/>
        <v>0</v>
      </c>
    </row>
    <row r="31" spans="1:10" ht="20.25">
      <c r="A31" s="263">
        <v>27</v>
      </c>
      <c r="B31" s="426" t="s">
        <v>37</v>
      </c>
      <c r="C31" s="265">
        <v>2000</v>
      </c>
      <c r="D31" s="265"/>
      <c r="E31" s="263"/>
      <c r="F31" s="266"/>
      <c r="G31" s="280">
        <f t="shared" si="0"/>
        <v>0</v>
      </c>
      <c r="H31" s="280">
        <f t="shared" si="1"/>
        <v>0</v>
      </c>
      <c r="I31" s="281"/>
      <c r="J31" s="280">
        <f t="shared" si="2"/>
        <v>0</v>
      </c>
    </row>
    <row r="32" spans="1:10" ht="43.5" customHeight="1">
      <c r="A32" s="263">
        <v>28</v>
      </c>
      <c r="B32" s="426" t="s">
        <v>580</v>
      </c>
      <c r="C32" s="265">
        <v>200</v>
      </c>
      <c r="D32" s="265"/>
      <c r="E32" s="263"/>
      <c r="F32" s="266"/>
      <c r="G32" s="280">
        <f t="shared" si="0"/>
        <v>0</v>
      </c>
      <c r="H32" s="280">
        <f t="shared" si="1"/>
        <v>0</v>
      </c>
      <c r="I32" s="281"/>
      <c r="J32" s="280">
        <f t="shared" si="2"/>
        <v>0</v>
      </c>
    </row>
    <row r="33" spans="1:10" ht="20.25">
      <c r="A33" s="263">
        <v>29</v>
      </c>
      <c r="B33" s="428" t="s">
        <v>581</v>
      </c>
      <c r="C33" s="265">
        <v>200</v>
      </c>
      <c r="D33" s="265"/>
      <c r="E33" s="263"/>
      <c r="F33" s="266"/>
      <c r="G33" s="280">
        <f t="shared" si="0"/>
        <v>0</v>
      </c>
      <c r="H33" s="280">
        <f t="shared" si="1"/>
        <v>0</v>
      </c>
      <c r="I33" s="281"/>
      <c r="J33" s="280">
        <f t="shared" si="2"/>
        <v>0</v>
      </c>
    </row>
    <row r="34" spans="1:10" ht="12.75">
      <c r="A34" s="263">
        <v>30</v>
      </c>
      <c r="B34" s="429" t="s">
        <v>582</v>
      </c>
      <c r="C34" s="265">
        <v>2000</v>
      </c>
      <c r="D34" s="265"/>
      <c r="E34" s="263"/>
      <c r="F34" s="266"/>
      <c r="G34" s="280">
        <f t="shared" si="0"/>
        <v>0</v>
      </c>
      <c r="H34" s="280">
        <f t="shared" si="1"/>
        <v>0</v>
      </c>
      <c r="I34" s="281"/>
      <c r="J34" s="280">
        <f t="shared" si="2"/>
        <v>0</v>
      </c>
    </row>
    <row r="35" spans="1:10" ht="25.5" customHeight="1">
      <c r="A35" s="263">
        <v>31</v>
      </c>
      <c r="B35" s="430" t="s">
        <v>38</v>
      </c>
      <c r="C35" s="265">
        <v>40000</v>
      </c>
      <c r="D35" s="265"/>
      <c r="E35" s="263"/>
      <c r="F35" s="266"/>
      <c r="G35" s="280">
        <f t="shared" si="0"/>
        <v>0</v>
      </c>
      <c r="H35" s="280">
        <f t="shared" si="1"/>
        <v>0</v>
      </c>
      <c r="I35" s="281"/>
      <c r="J35" s="280">
        <f t="shared" si="2"/>
        <v>0</v>
      </c>
    </row>
    <row r="36" spans="1:10" ht="20.25">
      <c r="A36" s="263">
        <v>32</v>
      </c>
      <c r="B36" s="431" t="s">
        <v>80</v>
      </c>
      <c r="C36" s="265">
        <v>1000</v>
      </c>
      <c r="D36" s="265"/>
      <c r="E36" s="263"/>
      <c r="F36" s="266"/>
      <c r="G36" s="280">
        <f t="shared" si="0"/>
        <v>0</v>
      </c>
      <c r="H36" s="280">
        <f t="shared" si="1"/>
        <v>0</v>
      </c>
      <c r="I36" s="281"/>
      <c r="J36" s="280">
        <f t="shared" si="2"/>
        <v>0</v>
      </c>
    </row>
    <row r="37" spans="1:10" ht="20.25">
      <c r="A37" s="263">
        <v>33</v>
      </c>
      <c r="B37" s="432" t="s">
        <v>614</v>
      </c>
      <c r="C37" s="265">
        <v>500</v>
      </c>
      <c r="D37" s="265"/>
      <c r="E37" s="263"/>
      <c r="F37" s="266"/>
      <c r="G37" s="280">
        <f t="shared" si="0"/>
        <v>0</v>
      </c>
      <c r="H37" s="280">
        <f t="shared" si="1"/>
        <v>0</v>
      </c>
      <c r="I37" s="281"/>
      <c r="J37" s="280">
        <f t="shared" si="2"/>
        <v>0</v>
      </c>
    </row>
    <row r="38" spans="1:10" ht="12.75">
      <c r="A38" s="263">
        <v>34</v>
      </c>
      <c r="B38" s="430" t="s">
        <v>583</v>
      </c>
      <c r="C38" s="265">
        <v>1000</v>
      </c>
      <c r="D38" s="265"/>
      <c r="E38" s="263"/>
      <c r="F38" s="266"/>
      <c r="G38" s="280">
        <f t="shared" si="0"/>
        <v>0</v>
      </c>
      <c r="H38" s="280">
        <f t="shared" si="1"/>
        <v>0</v>
      </c>
      <c r="I38" s="281"/>
      <c r="J38" s="280">
        <f t="shared" si="2"/>
        <v>0</v>
      </c>
    </row>
    <row r="39" spans="1:10" ht="12.75">
      <c r="A39" s="263">
        <v>35</v>
      </c>
      <c r="B39" s="430" t="s">
        <v>584</v>
      </c>
      <c r="C39" s="265">
        <v>1000</v>
      </c>
      <c r="D39" s="265"/>
      <c r="E39" s="263"/>
      <c r="F39" s="266"/>
      <c r="G39" s="280">
        <f t="shared" si="0"/>
        <v>0</v>
      </c>
      <c r="H39" s="280">
        <f t="shared" si="1"/>
        <v>0</v>
      </c>
      <c r="I39" s="281"/>
      <c r="J39" s="280">
        <f t="shared" si="2"/>
        <v>0</v>
      </c>
    </row>
    <row r="40" spans="1:10" ht="12.75">
      <c r="A40" s="263">
        <v>36</v>
      </c>
      <c r="B40" s="430" t="s">
        <v>585</v>
      </c>
      <c r="C40" s="265">
        <v>1000</v>
      </c>
      <c r="D40" s="265"/>
      <c r="E40" s="263"/>
      <c r="F40" s="266"/>
      <c r="G40" s="280">
        <f t="shared" si="0"/>
        <v>0</v>
      </c>
      <c r="H40" s="280">
        <f t="shared" si="1"/>
        <v>0</v>
      </c>
      <c r="I40" s="281"/>
      <c r="J40" s="280">
        <f t="shared" si="2"/>
        <v>0</v>
      </c>
    </row>
    <row r="41" spans="1:10" ht="20.25">
      <c r="A41" s="263">
        <v>37</v>
      </c>
      <c r="B41" s="430" t="s">
        <v>39</v>
      </c>
      <c r="C41" s="265">
        <v>2000</v>
      </c>
      <c r="D41" s="265"/>
      <c r="E41" s="263"/>
      <c r="F41" s="266"/>
      <c r="G41" s="280">
        <f t="shared" si="0"/>
        <v>0</v>
      </c>
      <c r="H41" s="280">
        <f t="shared" si="1"/>
        <v>0</v>
      </c>
      <c r="I41" s="281"/>
      <c r="J41" s="280">
        <f t="shared" si="2"/>
        <v>0</v>
      </c>
    </row>
    <row r="42" spans="1:10" ht="20.25">
      <c r="A42" s="263">
        <v>38</v>
      </c>
      <c r="B42" s="426" t="s">
        <v>586</v>
      </c>
      <c r="C42" s="265">
        <v>10000</v>
      </c>
      <c r="D42" s="265"/>
      <c r="E42" s="263"/>
      <c r="F42" s="267"/>
      <c r="G42" s="280">
        <f t="shared" si="0"/>
        <v>0</v>
      </c>
      <c r="H42" s="280">
        <f t="shared" si="1"/>
        <v>0</v>
      </c>
      <c r="I42" s="281"/>
      <c r="J42" s="280">
        <f t="shared" si="2"/>
        <v>0</v>
      </c>
    </row>
    <row r="43" spans="1:10" ht="20.25">
      <c r="A43" s="263">
        <v>39</v>
      </c>
      <c r="B43" s="428" t="s">
        <v>587</v>
      </c>
      <c r="C43" s="265">
        <v>2000</v>
      </c>
      <c r="D43" s="265"/>
      <c r="E43" s="263"/>
      <c r="F43" s="267"/>
      <c r="G43" s="280">
        <f t="shared" si="0"/>
        <v>0</v>
      </c>
      <c r="H43" s="280">
        <f t="shared" si="1"/>
        <v>0</v>
      </c>
      <c r="I43" s="281"/>
      <c r="J43" s="280">
        <f t="shared" si="2"/>
        <v>0</v>
      </c>
    </row>
    <row r="44" spans="1:10" ht="20.25">
      <c r="A44" s="263">
        <v>40</v>
      </c>
      <c r="B44" s="426" t="s">
        <v>588</v>
      </c>
      <c r="C44" s="265">
        <v>6000</v>
      </c>
      <c r="D44" s="265"/>
      <c r="E44" s="263"/>
      <c r="F44" s="267"/>
      <c r="G44" s="280">
        <f t="shared" si="0"/>
        <v>0</v>
      </c>
      <c r="H44" s="280">
        <f t="shared" si="1"/>
        <v>0</v>
      </c>
      <c r="I44" s="281"/>
      <c r="J44" s="280">
        <f t="shared" si="2"/>
        <v>0</v>
      </c>
    </row>
    <row r="45" spans="1:10" ht="20.25">
      <c r="A45" s="263">
        <v>41</v>
      </c>
      <c r="B45" s="426" t="s">
        <v>589</v>
      </c>
      <c r="C45" s="265">
        <v>3000</v>
      </c>
      <c r="D45" s="265"/>
      <c r="E45" s="263"/>
      <c r="F45" s="267"/>
      <c r="G45" s="280">
        <f t="shared" si="0"/>
        <v>0</v>
      </c>
      <c r="H45" s="280">
        <f t="shared" si="1"/>
        <v>0</v>
      </c>
      <c r="I45" s="281"/>
      <c r="J45" s="280">
        <f t="shared" si="2"/>
        <v>0</v>
      </c>
    </row>
    <row r="46" spans="1:10" ht="20.25">
      <c r="A46" s="263">
        <v>42</v>
      </c>
      <c r="B46" s="426" t="s">
        <v>43</v>
      </c>
      <c r="C46" s="265">
        <v>8000</v>
      </c>
      <c r="D46" s="265"/>
      <c r="E46" s="263"/>
      <c r="F46" s="267"/>
      <c r="G46" s="280">
        <f t="shared" si="0"/>
        <v>0</v>
      </c>
      <c r="H46" s="280">
        <f t="shared" si="1"/>
        <v>0</v>
      </c>
      <c r="I46" s="281"/>
      <c r="J46" s="280">
        <f t="shared" si="2"/>
        <v>0</v>
      </c>
    </row>
    <row r="47" spans="1:10" ht="20.25">
      <c r="A47" s="263">
        <v>43</v>
      </c>
      <c r="B47" s="426" t="s">
        <v>44</v>
      </c>
      <c r="C47" s="265">
        <v>8000</v>
      </c>
      <c r="D47" s="265"/>
      <c r="E47" s="263"/>
      <c r="F47" s="267"/>
      <c r="G47" s="280">
        <f t="shared" si="0"/>
        <v>0</v>
      </c>
      <c r="H47" s="280">
        <f t="shared" si="1"/>
        <v>0</v>
      </c>
      <c r="I47" s="281"/>
      <c r="J47" s="280">
        <f t="shared" si="2"/>
        <v>0</v>
      </c>
    </row>
    <row r="48" spans="1:10" ht="20.25">
      <c r="A48" s="263">
        <v>44</v>
      </c>
      <c r="B48" s="426" t="s">
        <v>590</v>
      </c>
      <c r="C48" s="265">
        <v>3200</v>
      </c>
      <c r="D48" s="265"/>
      <c r="E48" s="263"/>
      <c r="F48" s="268"/>
      <c r="G48" s="280">
        <f t="shared" si="0"/>
        <v>0</v>
      </c>
      <c r="H48" s="280">
        <f t="shared" si="1"/>
        <v>0</v>
      </c>
      <c r="I48" s="281"/>
      <c r="J48" s="280">
        <f t="shared" si="2"/>
        <v>0</v>
      </c>
    </row>
    <row r="49" spans="1:10" ht="20.25">
      <c r="A49" s="263">
        <v>45</v>
      </c>
      <c r="B49" s="433" t="s">
        <v>591</v>
      </c>
      <c r="C49" s="269">
        <v>6144</v>
      </c>
      <c r="D49" s="265"/>
      <c r="E49" s="263"/>
      <c r="F49" s="266"/>
      <c r="G49" s="280">
        <f t="shared" si="0"/>
        <v>0</v>
      </c>
      <c r="H49" s="280">
        <f t="shared" si="1"/>
        <v>0</v>
      </c>
      <c r="I49" s="281"/>
      <c r="J49" s="280">
        <f t="shared" si="2"/>
        <v>0</v>
      </c>
    </row>
    <row r="50" spans="1:10" ht="20.25">
      <c r="A50" s="263">
        <v>46</v>
      </c>
      <c r="B50" s="433" t="s">
        <v>592</v>
      </c>
      <c r="C50" s="269">
        <v>6144</v>
      </c>
      <c r="D50" s="265"/>
      <c r="E50" s="263"/>
      <c r="F50" s="266"/>
      <c r="G50" s="280">
        <f t="shared" si="0"/>
        <v>0</v>
      </c>
      <c r="H50" s="280">
        <f t="shared" si="1"/>
        <v>0</v>
      </c>
      <c r="I50" s="281"/>
      <c r="J50" s="280">
        <f t="shared" si="2"/>
        <v>0</v>
      </c>
    </row>
    <row r="51" spans="1:10" ht="12.75">
      <c r="A51" s="263">
        <v>47</v>
      </c>
      <c r="B51" s="427" t="s">
        <v>193</v>
      </c>
      <c r="C51" s="265">
        <v>100</v>
      </c>
      <c r="D51" s="265"/>
      <c r="E51" s="263"/>
      <c r="F51" s="266"/>
      <c r="G51" s="280">
        <f t="shared" si="0"/>
        <v>0</v>
      </c>
      <c r="H51" s="280">
        <f t="shared" si="1"/>
        <v>0</v>
      </c>
      <c r="I51" s="281"/>
      <c r="J51" s="280">
        <f t="shared" si="2"/>
        <v>0</v>
      </c>
    </row>
    <row r="52" spans="1:10" ht="12.75">
      <c r="A52" s="263">
        <v>48</v>
      </c>
      <c r="B52" s="434" t="s">
        <v>594</v>
      </c>
      <c r="C52" s="265">
        <v>1000</v>
      </c>
      <c r="D52" s="408"/>
      <c r="E52" s="325"/>
      <c r="F52" s="324"/>
      <c r="G52" s="283">
        <f t="shared" si="0"/>
        <v>0</v>
      </c>
      <c r="H52" s="283">
        <f t="shared" si="1"/>
        <v>0</v>
      </c>
      <c r="I52" s="284"/>
      <c r="J52" s="283">
        <f t="shared" si="2"/>
        <v>0</v>
      </c>
    </row>
    <row r="53" spans="1:10" ht="21" thickBot="1">
      <c r="A53" s="263">
        <v>49</v>
      </c>
      <c r="B53" s="426" t="s">
        <v>659</v>
      </c>
      <c r="C53" s="265">
        <v>3000</v>
      </c>
      <c r="D53" s="265"/>
      <c r="E53" s="263"/>
      <c r="F53" s="266"/>
      <c r="G53" s="280">
        <f>F53*I53+F53</f>
        <v>0</v>
      </c>
      <c r="H53" s="283">
        <f>E53*F53</f>
        <v>0</v>
      </c>
      <c r="I53" s="281"/>
      <c r="J53" s="283">
        <f>H53*I53+H53</f>
        <v>0</v>
      </c>
    </row>
    <row r="54" spans="1:10" ht="13.5" thickBot="1">
      <c r="A54" s="263"/>
      <c r="B54" s="282" t="s">
        <v>477</v>
      </c>
      <c r="C54" s="265"/>
      <c r="D54" s="409"/>
      <c r="E54" s="326"/>
      <c r="F54" s="285"/>
      <c r="G54" s="327"/>
      <c r="H54" s="441">
        <f>SUM(H5:H53)</f>
        <v>0</v>
      </c>
      <c r="I54" s="328"/>
      <c r="J54" s="441">
        <f>SUM(J5:J53)</f>
        <v>0</v>
      </c>
    </row>
    <row r="55" spans="1:10" ht="12.75">
      <c r="A55" s="4"/>
      <c r="B55" s="908" t="s">
        <v>595</v>
      </c>
      <c r="C55" s="909"/>
      <c r="D55" s="909"/>
      <c r="E55" s="909"/>
      <c r="F55" s="909"/>
      <c r="G55" s="439" t="s">
        <v>85</v>
      </c>
      <c r="H55" s="440">
        <f>J54-H54</f>
        <v>0</v>
      </c>
      <c r="I55" s="4"/>
      <c r="J55" s="4"/>
    </row>
    <row r="56" spans="1:10" ht="12.75">
      <c r="A56" s="4"/>
      <c r="B56" s="910" t="s">
        <v>596</v>
      </c>
      <c r="C56" s="911"/>
      <c r="D56" s="911"/>
      <c r="E56" s="911"/>
      <c r="F56" s="911"/>
      <c r="G56" s="4"/>
      <c r="H56" s="4"/>
      <c r="I56" s="4"/>
      <c r="J56" s="4"/>
    </row>
    <row r="57" spans="1:10" ht="12.75">
      <c r="A57" s="4"/>
      <c r="B57" s="910" t="s">
        <v>597</v>
      </c>
      <c r="C57" s="911"/>
      <c r="D57" s="911"/>
      <c r="E57" s="911"/>
      <c r="F57" s="14"/>
      <c r="G57" s="4"/>
      <c r="H57" s="4"/>
      <c r="I57" s="4"/>
      <c r="J57" s="4"/>
    </row>
    <row r="58" spans="1:10" ht="12.75">
      <c r="A58" s="4"/>
      <c r="B58" s="4"/>
      <c r="C58" s="4"/>
      <c r="D58" s="410"/>
      <c r="E58" s="4"/>
      <c r="F58" s="4"/>
      <c r="G58" s="4"/>
      <c r="H58" s="4"/>
      <c r="I58" s="4"/>
      <c r="J58" s="4" t="s">
        <v>326</v>
      </c>
    </row>
    <row r="59" spans="1:10" ht="12.75">
      <c r="A59" s="4"/>
      <c r="B59" s="4"/>
      <c r="C59" s="4"/>
      <c r="D59" s="410"/>
      <c r="E59" s="4"/>
      <c r="F59" s="4"/>
      <c r="G59" s="4"/>
      <c r="H59" s="4"/>
      <c r="I59" s="4"/>
      <c r="J59" s="4"/>
    </row>
  </sheetData>
  <mergeCells count="3">
    <mergeCell ref="B55:F55"/>
    <mergeCell ref="B57:E57"/>
    <mergeCell ref="B56:F56"/>
  </mergeCells>
  <printOptions/>
  <pageMargins left="0.7874015748031497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workbookViewId="0" topLeftCell="A13">
      <selection activeCell="Q19" sqref="Q19"/>
    </sheetView>
  </sheetViews>
  <sheetFormatPr defaultColWidth="9.00390625" defaultRowHeight="12.75"/>
  <cols>
    <col min="1" max="1" width="5.375" style="0" customWidth="1"/>
    <col min="2" max="2" width="50.50390625" style="0" customWidth="1"/>
    <col min="3" max="3" width="10.00390625" style="0" customWidth="1"/>
    <col min="6" max="6" width="8.125" style="0" customWidth="1"/>
    <col min="7" max="7" width="10.50390625" style="0" customWidth="1"/>
    <col min="8" max="8" width="5.00390625" style="0" customWidth="1"/>
    <col min="9" max="9" width="10.625" style="0" customWidth="1"/>
  </cols>
  <sheetData>
    <row r="1" ht="12.75">
      <c r="H1" s="5" t="s">
        <v>84</v>
      </c>
    </row>
    <row r="2" spans="1:11" ht="14.25">
      <c r="A2" s="193"/>
      <c r="B2" s="194" t="s">
        <v>96</v>
      </c>
      <c r="C2" s="193"/>
      <c r="D2" s="193"/>
      <c r="E2" s="286"/>
      <c r="F2" s="193"/>
      <c r="G2" s="195"/>
      <c r="H2" s="193"/>
      <c r="I2" s="193"/>
      <c r="J2" s="193"/>
      <c r="K2" s="193"/>
    </row>
    <row r="3" spans="1:11" ht="14.25">
      <c r="A3" s="193"/>
      <c r="B3" s="194"/>
      <c r="C3" s="193"/>
      <c r="D3" s="193"/>
      <c r="E3" s="286"/>
      <c r="F3" s="193"/>
      <c r="G3" s="195"/>
      <c r="H3" s="193"/>
      <c r="I3" s="193"/>
      <c r="J3" s="193"/>
      <c r="K3" s="193"/>
    </row>
    <row r="4" spans="1:11" ht="14.25">
      <c r="A4" s="193"/>
      <c r="B4" s="193"/>
      <c r="C4" s="193"/>
      <c r="D4" s="193"/>
      <c r="E4" s="286"/>
      <c r="F4" s="193"/>
      <c r="G4" s="193"/>
      <c r="H4" s="193"/>
      <c r="I4" s="193"/>
      <c r="J4" s="193"/>
      <c r="K4" s="193"/>
    </row>
    <row r="5" spans="1:11" ht="15" customHeight="1">
      <c r="A5" s="288" t="s">
        <v>214</v>
      </c>
      <c r="B5" s="654" t="s">
        <v>215</v>
      </c>
      <c r="C5" s="651" t="s">
        <v>598</v>
      </c>
      <c r="D5" s="642" t="s">
        <v>451</v>
      </c>
      <c r="E5" s="913" t="s">
        <v>609</v>
      </c>
      <c r="F5" s="643" t="s">
        <v>452</v>
      </c>
      <c r="G5" s="644" t="s">
        <v>453</v>
      </c>
      <c r="H5" s="644" t="s">
        <v>454</v>
      </c>
      <c r="I5" s="644" t="s">
        <v>455</v>
      </c>
      <c r="J5" s="644" t="s">
        <v>456</v>
      </c>
      <c r="K5" s="644" t="s">
        <v>456</v>
      </c>
    </row>
    <row r="6" spans="1:11" ht="13.5">
      <c r="A6" s="289"/>
      <c r="B6" s="655"/>
      <c r="C6" s="652" t="s">
        <v>97</v>
      </c>
      <c r="D6" s="645" t="s">
        <v>457</v>
      </c>
      <c r="E6" s="914"/>
      <c r="F6" s="646" t="s">
        <v>459</v>
      </c>
      <c r="G6" s="647" t="s">
        <v>460</v>
      </c>
      <c r="H6" s="647" t="s">
        <v>461</v>
      </c>
      <c r="I6" s="647" t="s">
        <v>462</v>
      </c>
      <c r="J6" s="647" t="s">
        <v>463</v>
      </c>
      <c r="K6" s="647" t="s">
        <v>464</v>
      </c>
    </row>
    <row r="7" spans="1:11" ht="13.5">
      <c r="A7" s="289"/>
      <c r="B7" s="656"/>
      <c r="C7" s="652"/>
      <c r="D7" s="645"/>
      <c r="E7" s="914"/>
      <c r="F7" s="646"/>
      <c r="G7" s="647" t="s">
        <v>216</v>
      </c>
      <c r="H7" s="647"/>
      <c r="I7" s="647" t="s">
        <v>216</v>
      </c>
      <c r="J7" s="647"/>
      <c r="K7" s="647"/>
    </row>
    <row r="8" spans="1:11" ht="13.5">
      <c r="A8" s="290"/>
      <c r="B8" s="657"/>
      <c r="C8" s="653"/>
      <c r="D8" s="648"/>
      <c r="E8" s="915"/>
      <c r="F8" s="646"/>
      <c r="G8" s="647" t="s">
        <v>465</v>
      </c>
      <c r="H8" s="647"/>
      <c r="I8" s="647" t="s">
        <v>465</v>
      </c>
      <c r="J8" s="647" t="s">
        <v>465</v>
      </c>
      <c r="K8" s="647" t="s">
        <v>465</v>
      </c>
    </row>
    <row r="9" spans="1:11" ht="12.75">
      <c r="A9" s="291">
        <v>1</v>
      </c>
      <c r="B9" s="658">
        <v>2</v>
      </c>
      <c r="C9" s="237">
        <v>3</v>
      </c>
      <c r="D9" s="649">
        <v>4</v>
      </c>
      <c r="E9" s="650">
        <v>5</v>
      </c>
      <c r="F9" s="650">
        <v>6</v>
      </c>
      <c r="G9" s="650">
        <v>7</v>
      </c>
      <c r="H9" s="650">
        <v>8</v>
      </c>
      <c r="I9" s="650">
        <v>9</v>
      </c>
      <c r="J9" s="650">
        <v>10</v>
      </c>
      <c r="K9" s="650">
        <v>11</v>
      </c>
    </row>
    <row r="10" spans="1:11" ht="33" customHeight="1">
      <c r="A10" s="287" t="s">
        <v>599</v>
      </c>
      <c r="B10" s="659" t="s">
        <v>24</v>
      </c>
      <c r="C10" s="292">
        <v>1500</v>
      </c>
      <c r="D10" s="293">
        <f>E10*F10</f>
        <v>0</v>
      </c>
      <c r="E10" s="536"/>
      <c r="F10" s="536"/>
      <c r="G10" s="330"/>
      <c r="H10" s="537"/>
      <c r="I10" s="641">
        <f>G10*H10+G10</f>
        <v>0</v>
      </c>
      <c r="J10" s="641">
        <f>G10*F10</f>
        <v>0</v>
      </c>
      <c r="K10" s="641">
        <f>J10*H10+J10</f>
        <v>0</v>
      </c>
    </row>
    <row r="11" spans="1:11" ht="30">
      <c r="A11" s="287" t="s">
        <v>600</v>
      </c>
      <c r="B11" s="659" t="s">
        <v>32</v>
      </c>
      <c r="C11" s="292">
        <v>900</v>
      </c>
      <c r="D11" s="293">
        <f aca="true" t="shared" si="0" ref="D11:D24">E11*F11</f>
        <v>0</v>
      </c>
      <c r="E11" s="536"/>
      <c r="F11" s="536"/>
      <c r="G11" s="330"/>
      <c r="H11" s="537"/>
      <c r="I11" s="641">
        <f aca="true" t="shared" si="1" ref="I11:I17">G11*H11+G11</f>
        <v>0</v>
      </c>
      <c r="J11" s="641">
        <f aca="true" t="shared" si="2" ref="J11:J17">G11*F11</f>
        <v>0</v>
      </c>
      <c r="K11" s="641">
        <f aca="true" t="shared" si="3" ref="K11:K17">J11*H11+J11</f>
        <v>0</v>
      </c>
    </row>
    <row r="12" spans="1:11" ht="36.75" customHeight="1">
      <c r="A12" s="287" t="s">
        <v>601</v>
      </c>
      <c r="B12" s="659" t="s">
        <v>33</v>
      </c>
      <c r="C12" s="292">
        <v>600</v>
      </c>
      <c r="D12" s="293">
        <f t="shared" si="0"/>
        <v>0</v>
      </c>
      <c r="E12" s="536"/>
      <c r="F12" s="536"/>
      <c r="G12" s="330"/>
      <c r="H12" s="537"/>
      <c r="I12" s="641">
        <f t="shared" si="1"/>
        <v>0</v>
      </c>
      <c r="J12" s="641">
        <f t="shared" si="2"/>
        <v>0</v>
      </c>
      <c r="K12" s="641">
        <f t="shared" si="3"/>
        <v>0</v>
      </c>
    </row>
    <row r="13" spans="1:11" ht="20.25">
      <c r="A13" s="287">
        <v>4</v>
      </c>
      <c r="B13" s="659" t="s">
        <v>602</v>
      </c>
      <c r="C13" s="292">
        <v>1000</v>
      </c>
      <c r="D13" s="293">
        <f t="shared" si="0"/>
        <v>0</v>
      </c>
      <c r="E13" s="536"/>
      <c r="F13" s="536"/>
      <c r="G13" s="330"/>
      <c r="H13" s="537"/>
      <c r="I13" s="641">
        <f t="shared" si="1"/>
        <v>0</v>
      </c>
      <c r="J13" s="641">
        <f t="shared" si="2"/>
        <v>0</v>
      </c>
      <c r="K13" s="641">
        <f t="shared" si="3"/>
        <v>0</v>
      </c>
    </row>
    <row r="14" spans="1:11" ht="21" customHeight="1">
      <c r="A14" s="287">
        <v>5</v>
      </c>
      <c r="B14" s="659" t="s">
        <v>603</v>
      </c>
      <c r="C14" s="292">
        <v>125</v>
      </c>
      <c r="D14" s="293">
        <f t="shared" si="0"/>
        <v>0</v>
      </c>
      <c r="E14" s="536"/>
      <c r="F14" s="536"/>
      <c r="G14" s="330"/>
      <c r="H14" s="537"/>
      <c r="I14" s="641">
        <f t="shared" si="1"/>
        <v>0</v>
      </c>
      <c r="J14" s="641">
        <f t="shared" si="2"/>
        <v>0</v>
      </c>
      <c r="K14" s="641">
        <f t="shared" si="3"/>
        <v>0</v>
      </c>
    </row>
    <row r="15" spans="1:11" ht="31.5" customHeight="1">
      <c r="A15" s="287">
        <v>6</v>
      </c>
      <c r="B15" s="659" t="s">
        <v>34</v>
      </c>
      <c r="C15" s="292">
        <v>125</v>
      </c>
      <c r="D15" s="293">
        <f t="shared" si="0"/>
        <v>0</v>
      </c>
      <c r="E15" s="536"/>
      <c r="F15" s="536"/>
      <c r="G15" s="330"/>
      <c r="H15" s="537"/>
      <c r="I15" s="641">
        <f t="shared" si="1"/>
        <v>0</v>
      </c>
      <c r="J15" s="641">
        <f t="shared" si="2"/>
        <v>0</v>
      </c>
      <c r="K15" s="641">
        <f t="shared" si="3"/>
        <v>0</v>
      </c>
    </row>
    <row r="16" spans="1:11" ht="26.25" customHeight="1">
      <c r="A16" s="287">
        <v>7</v>
      </c>
      <c r="B16" s="659" t="s">
        <v>35</v>
      </c>
      <c r="C16" s="292">
        <v>150</v>
      </c>
      <c r="D16" s="293">
        <f t="shared" si="0"/>
        <v>0</v>
      </c>
      <c r="E16" s="536"/>
      <c r="F16" s="536"/>
      <c r="G16" s="330"/>
      <c r="H16" s="537"/>
      <c r="I16" s="641">
        <f t="shared" si="1"/>
        <v>0</v>
      </c>
      <c r="J16" s="641">
        <f t="shared" si="2"/>
        <v>0</v>
      </c>
      <c r="K16" s="641">
        <f t="shared" si="3"/>
        <v>0</v>
      </c>
    </row>
    <row r="17" spans="1:11" ht="30">
      <c r="A17" s="287">
        <v>8</v>
      </c>
      <c r="B17" s="659" t="s">
        <v>604</v>
      </c>
      <c r="C17" s="292">
        <v>50</v>
      </c>
      <c r="D17" s="293">
        <f t="shared" si="0"/>
        <v>0</v>
      </c>
      <c r="E17" s="536"/>
      <c r="F17" s="536"/>
      <c r="G17" s="330"/>
      <c r="H17" s="537"/>
      <c r="I17" s="641">
        <f t="shared" si="1"/>
        <v>0</v>
      </c>
      <c r="J17" s="641">
        <f t="shared" si="2"/>
        <v>0</v>
      </c>
      <c r="K17" s="641">
        <f t="shared" si="3"/>
        <v>0</v>
      </c>
    </row>
    <row r="18" spans="1:11" ht="93" customHeight="1">
      <c r="A18" s="287">
        <v>9</v>
      </c>
      <c r="B18" s="481" t="s">
        <v>36</v>
      </c>
      <c r="C18" s="292">
        <v>300</v>
      </c>
      <c r="D18" s="293">
        <f t="shared" si="0"/>
        <v>0</v>
      </c>
      <c r="E18" s="536"/>
      <c r="F18" s="536"/>
      <c r="G18" s="330"/>
      <c r="H18" s="537"/>
      <c r="I18" s="641">
        <f>G18*H18+G18</f>
        <v>0</v>
      </c>
      <c r="J18" s="641">
        <f>G18*F18</f>
        <v>0</v>
      </c>
      <c r="K18" s="641">
        <f>J18*H18+J18</f>
        <v>0</v>
      </c>
    </row>
    <row r="19" spans="1:11" ht="60.75">
      <c r="A19" s="287">
        <v>10</v>
      </c>
      <c r="B19" s="660" t="s">
        <v>209</v>
      </c>
      <c r="C19" s="292">
        <v>125</v>
      </c>
      <c r="D19" s="293">
        <f t="shared" si="0"/>
        <v>0</v>
      </c>
      <c r="E19" s="536"/>
      <c r="F19" s="536"/>
      <c r="G19" s="330"/>
      <c r="H19" s="537"/>
      <c r="I19" s="641">
        <f aca="true" t="shared" si="4" ref="I19:I24">G19*H19+G19</f>
        <v>0</v>
      </c>
      <c r="J19" s="641">
        <f aca="true" t="shared" si="5" ref="J19:J24">G19*F19</f>
        <v>0</v>
      </c>
      <c r="K19" s="641">
        <f aca="true" t="shared" si="6" ref="K19:K24">J19*H19+J19</f>
        <v>0</v>
      </c>
    </row>
    <row r="20" spans="1:11" ht="31.5" customHeight="1">
      <c r="A20" s="287">
        <v>11</v>
      </c>
      <c r="B20" s="660" t="s">
        <v>210</v>
      </c>
      <c r="C20" s="292">
        <v>600</v>
      </c>
      <c r="D20" s="293">
        <f t="shared" si="0"/>
        <v>0</v>
      </c>
      <c r="E20" s="536"/>
      <c r="F20" s="536"/>
      <c r="G20" s="330"/>
      <c r="H20" s="537"/>
      <c r="I20" s="641">
        <f t="shared" si="4"/>
        <v>0</v>
      </c>
      <c r="J20" s="641">
        <f t="shared" si="5"/>
        <v>0</v>
      </c>
      <c r="K20" s="641">
        <f t="shared" si="6"/>
        <v>0</v>
      </c>
    </row>
    <row r="21" spans="1:11" ht="28.5" customHeight="1">
      <c r="A21" s="287">
        <v>12</v>
      </c>
      <c r="B21" s="659" t="s">
        <v>211</v>
      </c>
      <c r="C21" s="292">
        <v>2000</v>
      </c>
      <c r="D21" s="293">
        <f t="shared" si="0"/>
        <v>0</v>
      </c>
      <c r="E21" s="536"/>
      <c r="F21" s="536"/>
      <c r="G21" s="330"/>
      <c r="H21" s="537"/>
      <c r="I21" s="641">
        <f t="shared" si="4"/>
        <v>0</v>
      </c>
      <c r="J21" s="641">
        <f t="shared" si="5"/>
        <v>0</v>
      </c>
      <c r="K21" s="641">
        <f t="shared" si="6"/>
        <v>0</v>
      </c>
    </row>
    <row r="22" spans="1:11" ht="42" customHeight="1">
      <c r="A22" s="287">
        <v>13</v>
      </c>
      <c r="B22" s="661" t="s">
        <v>212</v>
      </c>
      <c r="C22" s="404">
        <v>768</v>
      </c>
      <c r="D22" s="293">
        <f t="shared" si="0"/>
        <v>0</v>
      </c>
      <c r="E22" s="536"/>
      <c r="F22" s="536"/>
      <c r="G22" s="330"/>
      <c r="H22" s="537"/>
      <c r="I22" s="641">
        <f t="shared" si="4"/>
        <v>0</v>
      </c>
      <c r="J22" s="641">
        <f t="shared" si="5"/>
        <v>0</v>
      </c>
      <c r="K22" s="641">
        <f t="shared" si="6"/>
        <v>0</v>
      </c>
    </row>
    <row r="23" spans="1:11" ht="30" customHeight="1">
      <c r="A23" s="287">
        <v>14</v>
      </c>
      <c r="B23" s="661" t="s">
        <v>82</v>
      </c>
      <c r="C23" s="435">
        <v>200</v>
      </c>
      <c r="D23" s="293">
        <f t="shared" si="0"/>
        <v>0</v>
      </c>
      <c r="E23" s="536"/>
      <c r="F23" s="536"/>
      <c r="G23" s="330"/>
      <c r="H23" s="537"/>
      <c r="I23" s="641">
        <f t="shared" si="4"/>
        <v>0</v>
      </c>
      <c r="J23" s="641">
        <f t="shared" si="5"/>
        <v>0</v>
      </c>
      <c r="K23" s="641">
        <f t="shared" si="6"/>
        <v>0</v>
      </c>
    </row>
    <row r="24" spans="1:11" ht="20.25" customHeight="1" thickBot="1">
      <c r="A24" s="287">
        <v>15</v>
      </c>
      <c r="B24" s="659" t="s">
        <v>605</v>
      </c>
      <c r="C24" s="294">
        <v>400</v>
      </c>
      <c r="D24" s="293">
        <f t="shared" si="0"/>
        <v>0</v>
      </c>
      <c r="E24" s="536"/>
      <c r="F24" s="536"/>
      <c r="G24" s="330"/>
      <c r="H24" s="537"/>
      <c r="I24" s="641">
        <f t="shared" si="4"/>
        <v>0</v>
      </c>
      <c r="J24" s="641">
        <f t="shared" si="5"/>
        <v>0</v>
      </c>
      <c r="K24" s="641">
        <f t="shared" si="6"/>
        <v>0</v>
      </c>
    </row>
    <row r="25" spans="1:11" ht="13.5" thickBot="1">
      <c r="A25" s="295"/>
      <c r="B25" s="295"/>
      <c r="C25" s="295"/>
      <c r="D25" s="295"/>
      <c r="E25" s="295"/>
      <c r="F25" s="295"/>
      <c r="G25" s="295"/>
      <c r="H25" s="295"/>
      <c r="I25" s="294" t="s">
        <v>477</v>
      </c>
      <c r="J25" s="296">
        <f>SUM(J10:J24)</f>
        <v>0</v>
      </c>
      <c r="K25" s="297">
        <f>SUM(K10:K24)</f>
        <v>0</v>
      </c>
    </row>
    <row r="26" spans="1:11" ht="12.75">
      <c r="A26" s="912" t="s">
        <v>606</v>
      </c>
      <c r="B26" s="911"/>
      <c r="C26" s="911"/>
      <c r="D26" s="911"/>
      <c r="E26" s="295"/>
      <c r="F26" s="295"/>
      <c r="G26" s="295"/>
      <c r="H26" s="295"/>
      <c r="I26" s="295"/>
      <c r="J26" s="295"/>
      <c r="K26" s="295"/>
    </row>
    <row r="27" spans="1:11" ht="12.75">
      <c r="A27" s="912" t="s">
        <v>597</v>
      </c>
      <c r="B27" s="911"/>
      <c r="C27" s="911"/>
      <c r="D27" s="295"/>
      <c r="E27" s="295"/>
      <c r="F27" s="295"/>
      <c r="G27" s="295"/>
      <c r="H27" s="295"/>
      <c r="I27" s="295"/>
      <c r="J27" s="295"/>
      <c r="K27" s="295"/>
    </row>
    <row r="28" spans="1:11" ht="12.75">
      <c r="A28" s="295"/>
      <c r="B28" s="295"/>
      <c r="C28" s="295"/>
      <c r="D28" s="295"/>
      <c r="E28" s="295"/>
      <c r="F28" s="295"/>
      <c r="G28" s="295"/>
      <c r="H28" s="295"/>
      <c r="I28" s="295"/>
      <c r="J28" s="295"/>
      <c r="K28" s="295"/>
    </row>
    <row r="29" spans="1:11" ht="12.75">
      <c r="A29" s="295"/>
      <c r="B29" s="339" t="s">
        <v>607</v>
      </c>
      <c r="C29" s="298"/>
      <c r="D29" s="298"/>
      <c r="E29" s="299"/>
      <c r="F29" s="300"/>
      <c r="G29" s="295"/>
      <c r="H29" s="295"/>
      <c r="I29" s="295"/>
      <c r="J29" s="295"/>
      <c r="K29" s="295"/>
    </row>
    <row r="30" spans="1:11" ht="30">
      <c r="A30" s="295"/>
      <c r="B30" s="303" t="s">
        <v>213</v>
      </c>
      <c r="C30" s="298"/>
      <c r="D30" s="301"/>
      <c r="E30" s="302"/>
      <c r="F30" s="300"/>
      <c r="G30" s="295"/>
      <c r="H30" s="295"/>
      <c r="I30" s="295"/>
      <c r="J30" s="295"/>
      <c r="K30" s="295"/>
    </row>
    <row r="31" spans="1:11" ht="12.75">
      <c r="A31" s="295"/>
      <c r="B31" s="304" t="s">
        <v>608</v>
      </c>
      <c r="C31" s="298"/>
      <c r="D31" s="302"/>
      <c r="E31" s="302"/>
      <c r="F31" s="300"/>
      <c r="G31" s="295"/>
      <c r="H31" s="295"/>
      <c r="I31" s="295"/>
      <c r="J31" s="295"/>
      <c r="K31" s="295"/>
    </row>
    <row r="32" spans="1:11" ht="12.75">
      <c r="A32" s="295"/>
      <c r="B32" s="304"/>
      <c r="C32" s="298"/>
      <c r="D32" s="302"/>
      <c r="E32" s="302"/>
      <c r="F32" s="300"/>
      <c r="G32" s="295"/>
      <c r="H32" s="295"/>
      <c r="I32" s="295"/>
      <c r="J32" s="295"/>
      <c r="K32" s="295"/>
    </row>
    <row r="33" spans="1:11" ht="12.75">
      <c r="A33" s="295"/>
      <c r="B33" s="329"/>
      <c r="C33" s="295"/>
      <c r="D33" s="295"/>
      <c r="E33" s="295"/>
      <c r="F33" s="295"/>
      <c r="G33" s="295"/>
      <c r="H33" s="295"/>
      <c r="I33" s="295"/>
      <c r="J33" s="295"/>
      <c r="K33" s="295"/>
    </row>
    <row r="34" spans="1:11" ht="12.75">
      <c r="A34" s="295"/>
      <c r="B34" s="339" t="s">
        <v>672</v>
      </c>
      <c r="C34" s="295"/>
      <c r="D34" s="295"/>
      <c r="E34" s="295"/>
      <c r="F34" s="295"/>
      <c r="G34" s="295"/>
      <c r="H34" s="295"/>
      <c r="I34" s="295"/>
      <c r="J34" s="295"/>
      <c r="K34" s="295"/>
    </row>
    <row r="35" spans="1:11" ht="12.75">
      <c r="A35" s="295"/>
      <c r="B35" s="338" t="s">
        <v>668</v>
      </c>
      <c r="C35" s="295"/>
      <c r="D35" s="295"/>
      <c r="E35" s="295"/>
      <c r="F35" s="295"/>
      <c r="G35" s="295"/>
      <c r="H35" s="295"/>
      <c r="I35" s="295"/>
      <c r="J35" s="295"/>
      <c r="K35" s="295"/>
    </row>
    <row r="36" spans="1:11" ht="12.75">
      <c r="A36" s="295"/>
      <c r="B36" s="338" t="s">
        <v>669</v>
      </c>
      <c r="C36" s="295"/>
      <c r="D36" s="295"/>
      <c r="E36" s="295"/>
      <c r="F36" s="295"/>
      <c r="G36" s="295"/>
      <c r="H36" s="295"/>
      <c r="I36" s="295"/>
      <c r="J36" s="295"/>
      <c r="K36" s="295"/>
    </row>
    <row r="37" spans="1:11" ht="12.75">
      <c r="A37" s="4"/>
      <c r="B37" s="338" t="s">
        <v>670</v>
      </c>
      <c r="C37" s="4"/>
      <c r="D37" s="4"/>
      <c r="E37" s="4"/>
      <c r="F37" s="4"/>
      <c r="G37" s="4"/>
      <c r="H37" s="4"/>
      <c r="I37" s="4"/>
      <c r="J37" s="4"/>
      <c r="K37" s="4"/>
    </row>
    <row r="38" spans="1:11" ht="12.75">
      <c r="A38" s="4"/>
      <c r="B38" s="338" t="s">
        <v>671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</row>
  </sheetData>
  <mergeCells count="3">
    <mergeCell ref="A26:D26"/>
    <mergeCell ref="A27:C27"/>
    <mergeCell ref="E5:E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D31">
      <selection activeCell="K40" sqref="K40"/>
    </sheetView>
  </sheetViews>
  <sheetFormatPr defaultColWidth="9.00390625" defaultRowHeight="12.75"/>
  <cols>
    <col min="2" max="2" width="24.375" style="0" customWidth="1"/>
    <col min="3" max="3" width="18.125" style="0" customWidth="1"/>
    <col min="6" max="6" width="32.00390625" style="0" customWidth="1"/>
  </cols>
  <sheetData>
    <row r="1" ht="12.75">
      <c r="F1" s="5" t="s">
        <v>84</v>
      </c>
    </row>
    <row r="2" ht="12.75">
      <c r="B2" s="244" t="s">
        <v>98</v>
      </c>
    </row>
    <row r="3" ht="12.75">
      <c r="B3" s="244"/>
    </row>
    <row r="4" spans="1:9" ht="12.75">
      <c r="A4" s="666"/>
      <c r="B4" s="667" t="s">
        <v>99</v>
      </c>
      <c r="C4" s="668"/>
      <c r="D4" s="669"/>
      <c r="E4" s="670"/>
      <c r="F4" s="671"/>
      <c r="G4" s="672"/>
      <c r="H4" s="307"/>
      <c r="I4" s="307"/>
    </row>
    <row r="5" spans="1:9" ht="12.75">
      <c r="A5" s="673" t="s">
        <v>214</v>
      </c>
      <c r="B5" s="916" t="s">
        <v>615</v>
      </c>
      <c r="C5" s="917"/>
      <c r="D5" s="674"/>
      <c r="E5" s="675"/>
      <c r="F5" s="676"/>
      <c r="G5" s="677" t="s">
        <v>616</v>
      </c>
      <c r="H5" s="3"/>
      <c r="I5" s="3"/>
    </row>
    <row r="6" spans="1:9" ht="12.75">
      <c r="A6" s="678">
        <v>1</v>
      </c>
      <c r="B6" s="679" t="s">
        <v>617</v>
      </c>
      <c r="C6" s="680"/>
      <c r="D6" s="681"/>
      <c r="E6" s="680"/>
      <c r="F6" s="682"/>
      <c r="G6" s="683"/>
      <c r="H6" s="3"/>
      <c r="I6" s="3"/>
    </row>
    <row r="7" spans="1:9" ht="12.75">
      <c r="A7" s="678">
        <v>2</v>
      </c>
      <c r="B7" s="684" t="s">
        <v>618</v>
      </c>
      <c r="C7" s="685"/>
      <c r="D7" s="686"/>
      <c r="E7" s="685"/>
      <c r="F7" s="687"/>
      <c r="G7" s="683"/>
      <c r="H7" s="3"/>
      <c r="I7" s="3"/>
    </row>
    <row r="8" spans="1:9" ht="12.75">
      <c r="A8" s="678">
        <v>3</v>
      </c>
      <c r="B8" s="684" t="s">
        <v>619</v>
      </c>
      <c r="C8" s="685"/>
      <c r="D8" s="686"/>
      <c r="E8" s="685"/>
      <c r="F8" s="687"/>
      <c r="G8" s="683"/>
      <c r="H8" s="3"/>
      <c r="I8" s="3"/>
    </row>
    <row r="9" spans="1:9" ht="12.75">
      <c r="A9" s="678">
        <v>4</v>
      </c>
      <c r="B9" s="684" t="s">
        <v>620</v>
      </c>
      <c r="C9" s="685"/>
      <c r="D9" s="686"/>
      <c r="E9" s="685"/>
      <c r="F9" s="687"/>
      <c r="G9" s="683"/>
      <c r="H9" s="3"/>
      <c r="I9" s="3"/>
    </row>
    <row r="10" spans="1:9" ht="12.75">
      <c r="A10" s="678">
        <v>5</v>
      </c>
      <c r="B10" s="684" t="s">
        <v>621</v>
      </c>
      <c r="C10" s="685"/>
      <c r="D10" s="686"/>
      <c r="E10" s="685"/>
      <c r="F10" s="687"/>
      <c r="G10" s="683"/>
      <c r="H10" s="3"/>
      <c r="I10" s="3"/>
    </row>
    <row r="11" spans="1:9" ht="12.75">
      <c r="A11" s="678">
        <v>6</v>
      </c>
      <c r="B11" s="684" t="s">
        <v>622</v>
      </c>
      <c r="C11" s="685"/>
      <c r="D11" s="686"/>
      <c r="E11" s="685"/>
      <c r="F11" s="687"/>
      <c r="G11" s="683"/>
      <c r="H11" s="3"/>
      <c r="I11" s="3"/>
    </row>
    <row r="12" spans="1:9" ht="12.75">
      <c r="A12" s="678">
        <v>7</v>
      </c>
      <c r="B12" s="684" t="s">
        <v>623</v>
      </c>
      <c r="C12" s="685"/>
      <c r="D12" s="686"/>
      <c r="E12" s="685"/>
      <c r="F12" s="687"/>
      <c r="G12" s="683"/>
      <c r="H12" s="3"/>
      <c r="I12" s="3"/>
    </row>
    <row r="13" spans="1:9" ht="12.75">
      <c r="A13" s="678">
        <v>8</v>
      </c>
      <c r="B13" s="684" t="s">
        <v>624</v>
      </c>
      <c r="C13" s="685"/>
      <c r="D13" s="686"/>
      <c r="E13" s="685"/>
      <c r="F13" s="687"/>
      <c r="G13" s="683"/>
      <c r="H13" s="3"/>
      <c r="I13" s="3"/>
    </row>
    <row r="14" spans="1:9" ht="12.75">
      <c r="A14" s="678">
        <v>9</v>
      </c>
      <c r="B14" s="684" t="s">
        <v>625</v>
      </c>
      <c r="C14" s="685"/>
      <c r="D14" s="686"/>
      <c r="E14" s="685"/>
      <c r="F14" s="687"/>
      <c r="G14" s="683"/>
      <c r="H14" s="3"/>
      <c r="I14" s="3"/>
    </row>
    <row r="15" spans="1:9" ht="12.75">
      <c r="A15" s="678">
        <v>10</v>
      </c>
      <c r="B15" s="684" t="s">
        <v>626</v>
      </c>
      <c r="C15" s="685"/>
      <c r="D15" s="686"/>
      <c r="E15" s="685"/>
      <c r="F15" s="687"/>
      <c r="G15" s="683"/>
      <c r="H15" s="3"/>
      <c r="I15" s="3"/>
    </row>
    <row r="16" spans="1:9" ht="12.75">
      <c r="A16" s="678">
        <v>11</v>
      </c>
      <c r="B16" s="684" t="s">
        <v>627</v>
      </c>
      <c r="C16" s="685"/>
      <c r="D16" s="686"/>
      <c r="E16" s="685"/>
      <c r="F16" s="687"/>
      <c r="G16" s="683"/>
      <c r="H16" s="3"/>
      <c r="I16" s="3"/>
    </row>
    <row r="17" spans="1:9" ht="12.75">
      <c r="A17" s="678">
        <v>12</v>
      </c>
      <c r="B17" s="684" t="s">
        <v>658</v>
      </c>
      <c r="C17" s="685"/>
      <c r="D17" s="686"/>
      <c r="E17" s="685"/>
      <c r="F17" s="687"/>
      <c r="G17" s="683"/>
      <c r="H17" s="3"/>
      <c r="I17" s="3"/>
    </row>
    <row r="18" spans="1:9" ht="12.75">
      <c r="A18" s="678">
        <v>13</v>
      </c>
      <c r="B18" s="684" t="s">
        <v>100</v>
      </c>
      <c r="C18" s="685"/>
      <c r="D18" s="686"/>
      <c r="E18" s="685"/>
      <c r="F18" s="687"/>
      <c r="G18" s="683"/>
      <c r="H18" s="3"/>
      <c r="I18" s="3"/>
    </row>
    <row r="19" spans="1:9" ht="12.75">
      <c r="A19" s="678">
        <v>14</v>
      </c>
      <c r="B19" s="684" t="s">
        <v>628</v>
      </c>
      <c r="C19" s="685"/>
      <c r="D19" s="686"/>
      <c r="E19" s="685"/>
      <c r="F19" s="687"/>
      <c r="G19" s="683"/>
      <c r="H19" s="3"/>
      <c r="I19" s="3"/>
    </row>
    <row r="20" spans="1:9" ht="12.75">
      <c r="A20" s="678">
        <v>16</v>
      </c>
      <c r="B20" s="918" t="s">
        <v>629</v>
      </c>
      <c r="C20" s="919"/>
      <c r="D20" s="919"/>
      <c r="E20" s="919"/>
      <c r="F20" s="687"/>
      <c r="G20" s="683"/>
      <c r="H20" s="3"/>
      <c r="I20" s="3"/>
    </row>
    <row r="21" spans="1:9" ht="12.75">
      <c r="A21" s="678">
        <v>17</v>
      </c>
      <c r="B21" s="684" t="s">
        <v>630</v>
      </c>
      <c r="C21" s="685"/>
      <c r="D21" s="686"/>
      <c r="E21" s="685"/>
      <c r="F21" s="687"/>
      <c r="G21" s="683"/>
      <c r="H21" s="3"/>
      <c r="I21" s="3"/>
    </row>
    <row r="22" spans="1:9" ht="12.75">
      <c r="A22" s="678">
        <v>18</v>
      </c>
      <c r="B22" s="684" t="s">
        <v>631</v>
      </c>
      <c r="C22" s="685"/>
      <c r="D22" s="686"/>
      <c r="E22" s="685"/>
      <c r="F22" s="687"/>
      <c r="G22" s="683"/>
      <c r="H22" s="3"/>
      <c r="I22" s="3"/>
    </row>
    <row r="23" spans="1:9" ht="12.75">
      <c r="A23" s="678">
        <v>19</v>
      </c>
      <c r="B23" s="688" t="s">
        <v>632</v>
      </c>
      <c r="C23" s="687"/>
      <c r="D23" s="689"/>
      <c r="E23" s="687"/>
      <c r="F23" s="687"/>
      <c r="G23" s="683"/>
      <c r="H23" s="3"/>
      <c r="I23" s="3"/>
    </row>
    <row r="24" spans="1:9" ht="12.75">
      <c r="A24" s="678">
        <v>20</v>
      </c>
      <c r="B24" s="690" t="s">
        <v>633</v>
      </c>
      <c r="C24" s="676"/>
      <c r="D24" s="691"/>
      <c r="E24" s="676"/>
      <c r="F24" s="676"/>
      <c r="G24" s="683"/>
      <c r="H24" s="3"/>
      <c r="I24" s="3"/>
    </row>
    <row r="25" spans="1:7" ht="12.75">
      <c r="A25" s="692"/>
      <c r="B25" s="693"/>
      <c r="C25" s="687"/>
      <c r="D25" s="689"/>
      <c r="E25" s="687"/>
      <c r="F25" s="473"/>
      <c r="G25" s="473"/>
    </row>
    <row r="26" spans="1:7" ht="12.75">
      <c r="A26" s="694" t="s">
        <v>634</v>
      </c>
      <c r="B26" s="695"/>
      <c r="C26" s="696"/>
      <c r="D26" s="697"/>
      <c r="E26" s="696"/>
      <c r="F26" s="696"/>
      <c r="G26" s="698"/>
    </row>
    <row r="27" spans="1:7" ht="12.75">
      <c r="A27" s="678" t="s">
        <v>214</v>
      </c>
      <c r="B27" s="687"/>
      <c r="C27" s="687"/>
      <c r="D27" s="699"/>
      <c r="E27" s="687"/>
      <c r="F27" s="687"/>
      <c r="G27" s="677" t="s">
        <v>616</v>
      </c>
    </row>
    <row r="28" spans="1:7" ht="12.75">
      <c r="A28" s="678">
        <v>1</v>
      </c>
      <c r="B28" s="687" t="s">
        <v>635</v>
      </c>
      <c r="C28" s="692"/>
      <c r="D28" s="689"/>
      <c r="E28" s="687"/>
      <c r="F28" s="687"/>
      <c r="G28" s="683"/>
    </row>
    <row r="29" spans="1:7" ht="12.75">
      <c r="A29" s="678">
        <v>2</v>
      </c>
      <c r="B29" s="687" t="s">
        <v>636</v>
      </c>
      <c r="C29" s="692"/>
      <c r="D29" s="689"/>
      <c r="E29" s="687"/>
      <c r="F29" s="687"/>
      <c r="G29" s="683"/>
    </row>
    <row r="30" spans="1:7" ht="12.75">
      <c r="A30" s="678">
        <v>3</v>
      </c>
      <c r="B30" s="687" t="s">
        <v>637</v>
      </c>
      <c r="C30" s="692"/>
      <c r="D30" s="689"/>
      <c r="E30" s="687"/>
      <c r="F30" s="687"/>
      <c r="G30" s="683"/>
    </row>
    <row r="31" spans="1:7" ht="12.75">
      <c r="A31" s="678">
        <v>4</v>
      </c>
      <c r="B31" s="687" t="s">
        <v>638</v>
      </c>
      <c r="C31" s="692"/>
      <c r="D31" s="689"/>
      <c r="E31" s="687"/>
      <c r="F31" s="687"/>
      <c r="G31" s="683"/>
    </row>
    <row r="32" spans="1:7" ht="12.75">
      <c r="A32" s="678">
        <v>5</v>
      </c>
      <c r="B32" s="687" t="s">
        <v>639</v>
      </c>
      <c r="C32" s="692"/>
      <c r="D32" s="700"/>
      <c r="E32" s="687"/>
      <c r="F32" s="687"/>
      <c r="G32" s="683"/>
    </row>
    <row r="33" spans="1:7" ht="12.75">
      <c r="A33" s="678">
        <v>6</v>
      </c>
      <c r="B33" s="687" t="s">
        <v>640</v>
      </c>
      <c r="C33" s="692"/>
      <c r="D33" s="700"/>
      <c r="E33" s="687"/>
      <c r="F33" s="687"/>
      <c r="G33" s="683"/>
    </row>
    <row r="34" spans="1:7" ht="12.75">
      <c r="A34" s="678">
        <v>7</v>
      </c>
      <c r="B34" s="687" t="s">
        <v>641</v>
      </c>
      <c r="C34" s="692"/>
      <c r="D34" s="700"/>
      <c r="E34" s="687"/>
      <c r="F34" s="687"/>
      <c r="G34" s="683"/>
    </row>
    <row r="35" spans="1:7" ht="12.75">
      <c r="A35" s="678">
        <v>8</v>
      </c>
      <c r="B35" s="701" t="s">
        <v>642</v>
      </c>
      <c r="C35" s="702"/>
      <c r="D35" s="703"/>
      <c r="E35" s="687"/>
      <c r="F35" s="687"/>
      <c r="G35" s="683"/>
    </row>
    <row r="36" spans="1:7" ht="12.75">
      <c r="A36" s="678">
        <v>9</v>
      </c>
      <c r="B36" s="687" t="s">
        <v>643</v>
      </c>
      <c r="C36" s="702"/>
      <c r="D36" s="692"/>
      <c r="E36" s="687"/>
      <c r="F36" s="687"/>
      <c r="G36" s="683"/>
    </row>
    <row r="37" spans="1:7" ht="12.75">
      <c r="A37" s="678">
        <v>10</v>
      </c>
      <c r="B37" s="687" t="s">
        <v>644</v>
      </c>
      <c r="C37" s="702"/>
      <c r="D37" s="692"/>
      <c r="E37" s="687"/>
      <c r="F37" s="687"/>
      <c r="G37" s="683"/>
    </row>
    <row r="38" spans="1:7" ht="12.75">
      <c r="A38" s="678">
        <v>11</v>
      </c>
      <c r="B38" s="676" t="s">
        <v>645</v>
      </c>
      <c r="C38" s="674"/>
      <c r="D38" s="674"/>
      <c r="E38" s="676"/>
      <c r="F38" s="676"/>
      <c r="G38" s="683"/>
    </row>
    <row r="39" spans="1:7" ht="12.75">
      <c r="A39" s="692"/>
      <c r="B39" s="687"/>
      <c r="C39" s="692"/>
      <c r="D39" s="692"/>
      <c r="E39" s="687"/>
      <c r="F39" s="473"/>
      <c r="G39" s="687"/>
    </row>
    <row r="40" spans="1:4" ht="12.75">
      <c r="A40" s="3"/>
      <c r="B40" s="3"/>
      <c r="C40" s="3"/>
      <c r="D40" s="1"/>
    </row>
    <row r="41" spans="1:4" ht="12.75">
      <c r="A41" s="160" t="s">
        <v>657</v>
      </c>
      <c r="C41" s="3"/>
      <c r="D41" s="313"/>
    </row>
    <row r="42" spans="1:4" ht="12.75">
      <c r="A42" s="3"/>
      <c r="B42" s="314"/>
      <c r="C42" s="3"/>
      <c r="D42" s="1"/>
    </row>
    <row r="43" spans="1:9" ht="52.5">
      <c r="A43" s="315" t="s">
        <v>214</v>
      </c>
      <c r="B43" s="316" t="s">
        <v>646</v>
      </c>
      <c r="C43" s="322" t="s">
        <v>217</v>
      </c>
      <c r="D43" s="322" t="s">
        <v>598</v>
      </c>
      <c r="E43" s="323" t="s">
        <v>647</v>
      </c>
      <c r="F43" s="322" t="s">
        <v>648</v>
      </c>
      <c r="G43" s="317" t="s">
        <v>556</v>
      </c>
      <c r="H43" s="318" t="s">
        <v>557</v>
      </c>
      <c r="I43" s="317" t="s">
        <v>558</v>
      </c>
    </row>
    <row r="44" spans="1:9" ht="12.75">
      <c r="A44" s="192">
        <v>1</v>
      </c>
      <c r="B44" s="319" t="s">
        <v>649</v>
      </c>
      <c r="C44" s="192" t="s">
        <v>650</v>
      </c>
      <c r="D44" s="192"/>
      <c r="E44" s="266"/>
      <c r="F44" s="280">
        <f>E44*H44+E44</f>
        <v>0</v>
      </c>
      <c r="G44" s="280">
        <f>D44*E44</f>
        <v>0</v>
      </c>
      <c r="H44" s="281"/>
      <c r="I44" s="280">
        <f>G44*H44+G44</f>
        <v>0</v>
      </c>
    </row>
    <row r="45" spans="1:9" ht="12.75">
      <c r="A45" s="192">
        <v>2</v>
      </c>
      <c r="B45" s="320" t="s">
        <v>651</v>
      </c>
      <c r="C45" s="192" t="s">
        <v>652</v>
      </c>
      <c r="D45" s="192"/>
      <c r="E45" s="266"/>
      <c r="F45" s="280">
        <f>E45*H45+E45</f>
        <v>0</v>
      </c>
      <c r="G45" s="280">
        <f>D45*E45</f>
        <v>0</v>
      </c>
      <c r="H45" s="281"/>
      <c r="I45" s="280">
        <f>G45*H45+G45</f>
        <v>0</v>
      </c>
    </row>
    <row r="46" spans="1:9" ht="13.5" thickBot="1">
      <c r="A46" s="192">
        <v>3</v>
      </c>
      <c r="B46" s="319" t="s">
        <v>653</v>
      </c>
      <c r="C46" s="192" t="s">
        <v>654</v>
      </c>
      <c r="D46" s="192">
        <v>24</v>
      </c>
      <c r="E46" s="266"/>
      <c r="F46" s="280">
        <f>E46*H46+E46</f>
        <v>0</v>
      </c>
      <c r="G46" s="283">
        <f>D46*E46</f>
        <v>0</v>
      </c>
      <c r="H46" s="281"/>
      <c r="I46" s="283">
        <f>G46*H46+G46</f>
        <v>0</v>
      </c>
    </row>
    <row r="47" spans="1:9" ht="13.5" thickBot="1">
      <c r="A47" s="192"/>
      <c r="B47" s="321" t="s">
        <v>655</v>
      </c>
      <c r="C47" s="192"/>
      <c r="D47" s="192"/>
      <c r="E47" s="192"/>
      <c r="F47" s="662"/>
      <c r="G47" s="663">
        <f>SUM(G44:G46)</f>
        <v>0</v>
      </c>
      <c r="H47" s="664"/>
      <c r="I47" s="665">
        <f>SUM(I44:I46)</f>
        <v>0</v>
      </c>
    </row>
    <row r="48" spans="8:9" ht="12.75">
      <c r="H48" s="473" t="s">
        <v>101</v>
      </c>
      <c r="I48" s="243">
        <f>I47-G47</f>
        <v>0</v>
      </c>
    </row>
    <row r="49" ht="12.75">
      <c r="A49" s="244" t="s">
        <v>656</v>
      </c>
    </row>
  </sheetData>
  <mergeCells count="2">
    <mergeCell ref="B5:C5"/>
    <mergeCell ref="B20:E2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0">
      <selection activeCell="F32" sqref="F32"/>
    </sheetView>
  </sheetViews>
  <sheetFormatPr defaultColWidth="9.00390625" defaultRowHeight="12.75"/>
  <cols>
    <col min="2" max="2" width="36.125" style="0" customWidth="1"/>
    <col min="3" max="3" width="15.875" style="0" customWidth="1"/>
    <col min="4" max="4" width="19.50390625" style="0" customWidth="1"/>
    <col min="5" max="5" width="13.875" style="0" customWidth="1"/>
  </cols>
  <sheetData>
    <row r="1" ht="12.75">
      <c r="F1" s="5" t="s">
        <v>84</v>
      </c>
    </row>
    <row r="2" spans="1:5" ht="12.75">
      <c r="A2" s="88"/>
      <c r="B2" s="469" t="s">
        <v>102</v>
      </c>
      <c r="C2" s="88"/>
      <c r="D2" s="417"/>
      <c r="E2" s="88"/>
    </row>
    <row r="3" spans="1:6" ht="39.75" customHeight="1">
      <c r="A3" s="88"/>
      <c r="B3" s="920" t="s">
        <v>103</v>
      </c>
      <c r="C3" s="921"/>
      <c r="D3" s="921"/>
      <c r="E3" s="88" t="s">
        <v>77</v>
      </c>
      <c r="F3" s="170"/>
    </row>
    <row r="4" spans="1:5" ht="12.75">
      <c r="A4" s="88"/>
      <c r="B4" s="88"/>
      <c r="C4" s="88"/>
      <c r="D4" s="88"/>
      <c r="E4" s="88"/>
    </row>
    <row r="5" spans="1:8" ht="12.75">
      <c r="A5" s="922" t="s">
        <v>46</v>
      </c>
      <c r="B5" s="922"/>
      <c r="C5" s="922"/>
      <c r="D5" s="922"/>
      <c r="E5" s="922"/>
      <c r="F5" s="923"/>
      <c r="G5" s="923"/>
      <c r="H5" s="923"/>
    </row>
    <row r="6" spans="1:5" ht="15">
      <c r="A6" s="6"/>
      <c r="B6" s="6"/>
      <c r="C6" s="6"/>
      <c r="D6" s="6"/>
      <c r="E6" s="6"/>
    </row>
    <row r="7" spans="1:9" ht="24" customHeight="1">
      <c r="A7" s="412"/>
      <c r="B7" s="854" t="s">
        <v>221</v>
      </c>
      <c r="C7" s="931"/>
      <c r="D7" s="932"/>
      <c r="E7" s="926" t="s">
        <v>75</v>
      </c>
      <c r="F7" s="927"/>
      <c r="G7" s="928" t="s">
        <v>47</v>
      </c>
      <c r="H7" s="929"/>
      <c r="I7" s="930"/>
    </row>
    <row r="8" spans="1:9" ht="19.5" customHeight="1">
      <c r="A8" s="11" t="s">
        <v>214</v>
      </c>
      <c r="B8" s="850" t="s">
        <v>222</v>
      </c>
      <c r="C8" s="931"/>
      <c r="D8" s="931"/>
      <c r="E8" s="419"/>
      <c r="F8" s="305"/>
      <c r="G8" s="305"/>
      <c r="H8" s="305"/>
      <c r="I8" s="312"/>
    </row>
    <row r="9" spans="1:9" ht="12.75">
      <c r="A9" s="11">
        <v>1</v>
      </c>
      <c r="B9" s="924" t="s">
        <v>48</v>
      </c>
      <c r="C9" s="925"/>
      <c r="D9" s="925"/>
      <c r="E9" s="419"/>
      <c r="F9" s="305"/>
      <c r="G9" s="305"/>
      <c r="H9" s="305"/>
      <c r="I9" s="312"/>
    </row>
    <row r="10" spans="1:9" ht="12.75">
      <c r="A10" s="11">
        <v>2</v>
      </c>
      <c r="B10" s="924" t="s">
        <v>49</v>
      </c>
      <c r="C10" s="925"/>
      <c r="D10" s="925"/>
      <c r="E10" s="419"/>
      <c r="F10" s="305"/>
      <c r="G10" s="305"/>
      <c r="H10" s="305"/>
      <c r="I10" s="312"/>
    </row>
    <row r="11" spans="1:9" ht="12.75">
      <c r="A11" s="11">
        <v>3</v>
      </c>
      <c r="B11" s="924" t="s">
        <v>50</v>
      </c>
      <c r="C11" s="925"/>
      <c r="D11" s="925"/>
      <c r="E11" s="419"/>
      <c r="F11" s="305"/>
      <c r="G11" s="305"/>
      <c r="H11" s="305"/>
      <c r="I11" s="312"/>
    </row>
    <row r="12" spans="1:9" ht="12.75">
      <c r="A12" s="11">
        <v>4</v>
      </c>
      <c r="B12" s="924" t="s">
        <v>51</v>
      </c>
      <c r="C12" s="925"/>
      <c r="D12" s="925"/>
      <c r="E12" s="420"/>
      <c r="F12" s="305"/>
      <c r="G12" s="305"/>
      <c r="H12" s="305"/>
      <c r="I12" s="312"/>
    </row>
    <row r="13" spans="1:9" ht="12.75">
      <c r="A13" s="416">
        <v>5</v>
      </c>
      <c r="B13" s="924" t="s">
        <v>52</v>
      </c>
      <c r="C13" s="925"/>
      <c r="D13" s="925"/>
      <c r="E13" s="419"/>
      <c r="F13" s="305"/>
      <c r="G13" s="305"/>
      <c r="H13" s="305"/>
      <c r="I13" s="312"/>
    </row>
    <row r="14" spans="1:9" ht="24" customHeight="1">
      <c r="A14" s="11">
        <v>6</v>
      </c>
      <c r="B14" s="924" t="s">
        <v>53</v>
      </c>
      <c r="C14" s="925"/>
      <c r="D14" s="925"/>
      <c r="E14" s="420"/>
      <c r="F14" s="305"/>
      <c r="G14" s="305"/>
      <c r="H14" s="305"/>
      <c r="I14" s="312"/>
    </row>
    <row r="15" spans="1:9" ht="12.75">
      <c r="A15" s="11">
        <v>7</v>
      </c>
      <c r="B15" s="924" t="s">
        <v>54</v>
      </c>
      <c r="C15" s="925"/>
      <c r="D15" s="925"/>
      <c r="E15" s="419"/>
      <c r="F15" s="305"/>
      <c r="G15" s="305"/>
      <c r="H15" s="305"/>
      <c r="I15" s="312"/>
    </row>
    <row r="16" spans="1:9" ht="12.75">
      <c r="A16" s="11">
        <v>8</v>
      </c>
      <c r="B16" s="924" t="s">
        <v>55</v>
      </c>
      <c r="C16" s="925"/>
      <c r="D16" s="925"/>
      <c r="E16" s="419"/>
      <c r="F16" s="305"/>
      <c r="G16" s="305"/>
      <c r="H16" s="305"/>
      <c r="I16" s="312"/>
    </row>
    <row r="17" spans="1:9" ht="12.75">
      <c r="A17" s="11">
        <v>9</v>
      </c>
      <c r="B17" s="924" t="s">
        <v>56</v>
      </c>
      <c r="C17" s="925"/>
      <c r="D17" s="925"/>
      <c r="E17" s="420"/>
      <c r="F17" s="305"/>
      <c r="G17" s="305"/>
      <c r="H17" s="305"/>
      <c r="I17" s="312"/>
    </row>
    <row r="18" spans="1:9" ht="12.75">
      <c r="A18" s="11">
        <v>10</v>
      </c>
      <c r="B18" s="924" t="s">
        <v>57</v>
      </c>
      <c r="C18" s="925"/>
      <c r="D18" s="925"/>
      <c r="E18" s="419"/>
      <c r="F18" s="305"/>
      <c r="G18" s="305"/>
      <c r="H18" s="305"/>
      <c r="I18" s="312"/>
    </row>
    <row r="19" spans="1:9" ht="12.75">
      <c r="A19" s="23"/>
      <c r="B19" s="23"/>
      <c r="C19" s="27"/>
      <c r="D19" s="23"/>
      <c r="E19" s="419"/>
      <c r="F19" s="305"/>
      <c r="G19" s="305"/>
      <c r="H19" s="305"/>
      <c r="I19" s="312"/>
    </row>
    <row r="20" spans="1:9" ht="12.75">
      <c r="A20" s="935" t="s">
        <v>235</v>
      </c>
      <c r="B20" s="936"/>
      <c r="C20" s="936"/>
      <c r="D20" s="936"/>
      <c r="E20" s="421"/>
      <c r="F20" s="305"/>
      <c r="G20" s="305"/>
      <c r="H20" s="305"/>
      <c r="I20" s="312"/>
    </row>
    <row r="21" spans="1:9" ht="12.75">
      <c r="A21" s="933"/>
      <c r="B21" s="934"/>
      <c r="C21" s="934"/>
      <c r="D21" s="934"/>
      <c r="E21" s="421"/>
      <c r="F21" s="305"/>
      <c r="G21" s="305"/>
      <c r="H21" s="305"/>
      <c r="I21" s="312"/>
    </row>
    <row r="23" ht="12.75">
      <c r="B23" s="149" t="s">
        <v>58</v>
      </c>
    </row>
    <row r="24" ht="12.75">
      <c r="B24" s="704" t="s">
        <v>76</v>
      </c>
    </row>
    <row r="25" spans="1:9" ht="26.25">
      <c r="A25" s="707" t="s">
        <v>254</v>
      </c>
      <c r="B25" s="707" t="s">
        <v>59</v>
      </c>
      <c r="C25" s="708" t="s">
        <v>217</v>
      </c>
      <c r="D25" s="708" t="s">
        <v>451</v>
      </c>
      <c r="E25" s="711" t="s">
        <v>60</v>
      </c>
      <c r="F25" s="711" t="s">
        <v>61</v>
      </c>
      <c r="G25" s="711" t="s">
        <v>62</v>
      </c>
      <c r="H25" s="711" t="s">
        <v>556</v>
      </c>
      <c r="I25" s="711" t="s">
        <v>558</v>
      </c>
    </row>
    <row r="26" spans="1:9" ht="12.75">
      <c r="A26" s="712"/>
      <c r="B26" s="712"/>
      <c r="C26" s="712"/>
      <c r="D26" s="712"/>
      <c r="E26" s="713"/>
      <c r="F26" s="714"/>
      <c r="G26" s="715">
        <f>(E26*F26)+E26</f>
        <v>0</v>
      </c>
      <c r="H26" s="715">
        <f>D26*E26</f>
        <v>0</v>
      </c>
      <c r="I26" s="715">
        <f>(H26*F26)+H26</f>
        <v>0</v>
      </c>
    </row>
    <row r="27" spans="1:9" ht="12.75">
      <c r="A27" s="712"/>
      <c r="B27" s="712"/>
      <c r="C27" s="712"/>
      <c r="D27" s="712"/>
      <c r="E27" s="713"/>
      <c r="F27" s="714"/>
      <c r="G27" s="715">
        <f>(E27*F27)+E27</f>
        <v>0</v>
      </c>
      <c r="H27" s="715">
        <f>D27*E27</f>
        <v>0</v>
      </c>
      <c r="I27" s="715">
        <f>(H27*F27)+H27</f>
        <v>0</v>
      </c>
    </row>
    <row r="28" spans="1:9" ht="13.5" thickBot="1">
      <c r="A28" s="712"/>
      <c r="B28" s="712" t="s">
        <v>63</v>
      </c>
      <c r="C28" s="716" t="s">
        <v>105</v>
      </c>
      <c r="D28" s="720" t="s">
        <v>106</v>
      </c>
      <c r="E28" s="713"/>
      <c r="F28" s="714"/>
      <c r="G28" s="715">
        <f>(E28*F28)+E28</f>
        <v>0</v>
      </c>
      <c r="H28" s="717">
        <f>D28*E28</f>
        <v>0</v>
      </c>
      <c r="I28" s="717">
        <f>(H28*F28)+H28</f>
        <v>0</v>
      </c>
    </row>
    <row r="29" spans="1:9" ht="13.5" thickBot="1">
      <c r="A29" s="718"/>
      <c r="B29" s="718"/>
      <c r="C29" s="718"/>
      <c r="D29" s="718"/>
      <c r="E29" s="718"/>
      <c r="F29" s="718"/>
      <c r="G29" s="719" t="s">
        <v>477</v>
      </c>
      <c r="H29" s="709">
        <f>SUM(H26:H28)</f>
        <v>0</v>
      </c>
      <c r="I29" s="710">
        <f>SUM(I26:I28)</f>
        <v>0</v>
      </c>
    </row>
    <row r="30" spans="1:9" ht="21">
      <c r="A30" s="418"/>
      <c r="B30" s="418"/>
      <c r="C30" s="418"/>
      <c r="D30" s="418"/>
      <c r="E30" s="418"/>
      <c r="F30" s="418"/>
      <c r="H30" s="705" t="s">
        <v>104</v>
      </c>
      <c r="I30" s="706">
        <f>I29-H29</f>
        <v>0</v>
      </c>
    </row>
    <row r="32" ht="12.75">
      <c r="F32" t="s">
        <v>326</v>
      </c>
    </row>
    <row r="38" ht="12.75">
      <c r="C38" s="1"/>
    </row>
  </sheetData>
  <mergeCells count="18">
    <mergeCell ref="B8:D8"/>
    <mergeCell ref="B12:D12"/>
    <mergeCell ref="B13:D13"/>
    <mergeCell ref="A20:D20"/>
    <mergeCell ref="A21:D21"/>
    <mergeCell ref="B9:D9"/>
    <mergeCell ref="B10:D10"/>
    <mergeCell ref="B11:D11"/>
    <mergeCell ref="B3:D3"/>
    <mergeCell ref="A5:H5"/>
    <mergeCell ref="B18:D18"/>
    <mergeCell ref="E7:F7"/>
    <mergeCell ref="G7:I7"/>
    <mergeCell ref="B7:D7"/>
    <mergeCell ref="B14:D14"/>
    <mergeCell ref="B15:D15"/>
    <mergeCell ref="B16:D16"/>
    <mergeCell ref="B17:D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:D3"/>
    </sheetView>
  </sheetViews>
  <sheetFormatPr defaultColWidth="9.00390625" defaultRowHeight="12.75"/>
  <cols>
    <col min="1" max="1" width="7.00390625" style="0" customWidth="1"/>
    <col min="2" max="2" width="52.00390625" style="0" customWidth="1"/>
    <col min="3" max="3" width="33.375" style="0" customWidth="1"/>
    <col min="4" max="4" width="30.50390625" style="0" customWidth="1"/>
  </cols>
  <sheetData>
    <row r="1" ht="12.75">
      <c r="D1" s="5" t="s">
        <v>84</v>
      </c>
    </row>
    <row r="2" ht="12.75">
      <c r="A2" s="244" t="s">
        <v>107</v>
      </c>
    </row>
    <row r="3" spans="1:2" ht="12.75">
      <c r="A3" s="244"/>
      <c r="B3" s="244" t="s">
        <v>108</v>
      </c>
    </row>
    <row r="5" spans="1:4" ht="21" customHeight="1">
      <c r="A5" s="86"/>
      <c r="B5" s="941" t="s">
        <v>678</v>
      </c>
      <c r="C5" s="820"/>
      <c r="D5" s="820"/>
    </row>
    <row r="6" spans="1:4" ht="15">
      <c r="A6" s="6"/>
      <c r="B6" s="6"/>
      <c r="C6" s="6"/>
      <c r="D6" s="6"/>
    </row>
    <row r="7" spans="1:4" s="704" customFormat="1" ht="12">
      <c r="A7" s="16"/>
      <c r="B7" s="850" t="s">
        <v>109</v>
      </c>
      <c r="C7" s="942"/>
      <c r="D7" s="721" t="s">
        <v>195</v>
      </c>
    </row>
    <row r="8" spans="1:4" s="704" customFormat="1" ht="21.75" customHeight="1">
      <c r="A8" s="943" t="s">
        <v>221</v>
      </c>
      <c r="B8" s="944"/>
      <c r="C8" s="944"/>
      <c r="D8" s="945"/>
    </row>
    <row r="9" spans="1:4" s="704" customFormat="1" ht="12">
      <c r="A9" s="11" t="s">
        <v>214</v>
      </c>
      <c r="B9" s="12" t="s">
        <v>222</v>
      </c>
      <c r="C9" s="722" t="s">
        <v>294</v>
      </c>
      <c r="D9" s="12" t="s">
        <v>295</v>
      </c>
    </row>
    <row r="10" spans="1:4" s="704" customFormat="1" ht="22.5">
      <c r="A10" s="11">
        <v>1</v>
      </c>
      <c r="B10" s="11" t="s">
        <v>679</v>
      </c>
      <c r="C10" s="15" t="s">
        <v>680</v>
      </c>
      <c r="D10" s="11"/>
    </row>
    <row r="11" spans="1:4" s="704" customFormat="1" ht="22.5">
      <c r="A11" s="11">
        <v>2</v>
      </c>
      <c r="B11" s="11" t="s">
        <v>681</v>
      </c>
      <c r="C11" s="15"/>
      <c r="D11" s="16"/>
    </row>
    <row r="12" spans="1:4" s="704" customFormat="1" ht="22.5">
      <c r="A12" s="11">
        <v>3</v>
      </c>
      <c r="B12" s="11" t="s">
        <v>682</v>
      </c>
      <c r="C12" s="15"/>
      <c r="D12" s="16"/>
    </row>
    <row r="13" spans="1:4" s="704" customFormat="1" ht="11.25">
      <c r="A13" s="21">
        <v>4</v>
      </c>
      <c r="B13" s="11" t="s">
        <v>696</v>
      </c>
      <c r="C13" s="21"/>
      <c r="D13" s="21"/>
    </row>
    <row r="14" spans="1:4" s="704" customFormat="1" ht="12">
      <c r="A14" s="11">
        <v>5</v>
      </c>
      <c r="B14" s="16" t="s">
        <v>300</v>
      </c>
      <c r="C14" s="15"/>
      <c r="D14" s="11"/>
    </row>
    <row r="15" spans="1:4" s="704" customFormat="1" ht="12">
      <c r="A15" s="11">
        <v>6</v>
      </c>
      <c r="B15" s="16" t="s">
        <v>683</v>
      </c>
      <c r="C15" s="15"/>
      <c r="D15" s="11"/>
    </row>
    <row r="16" spans="1:4" s="704" customFormat="1" ht="12">
      <c r="A16" s="16">
        <v>7</v>
      </c>
      <c r="B16" s="23" t="s">
        <v>632</v>
      </c>
      <c r="C16" s="24"/>
      <c r="D16" s="16"/>
    </row>
    <row r="17" spans="1:4" s="704" customFormat="1" ht="11.25">
      <c r="A17" s="937">
        <v>8</v>
      </c>
      <c r="B17" s="939" t="s">
        <v>684</v>
      </c>
      <c r="C17" s="940"/>
      <c r="D17" s="723"/>
    </row>
    <row r="18" spans="1:4" s="704" customFormat="1" ht="11.25">
      <c r="A18" s="937"/>
      <c r="B18" s="937"/>
      <c r="C18" s="937"/>
      <c r="D18" s="723"/>
    </row>
    <row r="19" spans="1:4" s="704" customFormat="1" ht="11.25">
      <c r="A19" s="937"/>
      <c r="B19" s="937"/>
      <c r="C19" s="937"/>
      <c r="D19" s="723"/>
    </row>
    <row r="20" spans="1:4" s="704" customFormat="1" ht="11.25">
      <c r="A20" s="938"/>
      <c r="B20" s="938"/>
      <c r="C20" s="938"/>
      <c r="D20" s="21"/>
    </row>
    <row r="21" spans="1:4" s="704" customFormat="1" ht="12">
      <c r="A21" s="11"/>
      <c r="B21" s="12" t="s">
        <v>685</v>
      </c>
      <c r="C21" s="30"/>
      <c r="D21" s="21"/>
    </row>
    <row r="22" spans="1:4" s="704" customFormat="1" ht="12">
      <c r="A22" s="11">
        <v>1</v>
      </c>
      <c r="B22" s="11" t="s">
        <v>686</v>
      </c>
      <c r="C22" s="15"/>
      <c r="D22" s="11"/>
    </row>
    <row r="23" spans="1:4" s="704" customFormat="1" ht="12">
      <c r="A23" s="11">
        <v>2</v>
      </c>
      <c r="B23" s="11" t="s">
        <v>687</v>
      </c>
      <c r="C23" s="15"/>
      <c r="D23" s="11"/>
    </row>
    <row r="24" spans="1:4" s="704" customFormat="1" ht="22.5">
      <c r="A24" s="11">
        <v>3</v>
      </c>
      <c r="B24" s="11" t="s">
        <v>688</v>
      </c>
      <c r="C24" s="15"/>
      <c r="D24" s="11"/>
    </row>
    <row r="25" spans="1:4" s="704" customFormat="1" ht="12">
      <c r="A25" s="11">
        <v>4</v>
      </c>
      <c r="B25" s="11" t="s">
        <v>689</v>
      </c>
      <c r="C25" s="15"/>
      <c r="D25" s="11"/>
    </row>
    <row r="26" spans="1:4" s="704" customFormat="1" ht="12">
      <c r="A26" s="11">
        <v>5</v>
      </c>
      <c r="B26" s="11" t="s">
        <v>690</v>
      </c>
      <c r="C26" s="15"/>
      <c r="D26" s="11"/>
    </row>
    <row r="27" spans="1:4" s="704" customFormat="1" ht="12">
      <c r="A27" s="11">
        <v>6</v>
      </c>
      <c r="B27" s="11" t="s">
        <v>691</v>
      </c>
      <c r="C27" s="15"/>
      <c r="D27" s="11"/>
    </row>
    <row r="28" spans="1:4" s="704" customFormat="1" ht="12">
      <c r="A28" s="11">
        <v>7</v>
      </c>
      <c r="B28" s="11" t="s">
        <v>692</v>
      </c>
      <c r="C28" s="15"/>
      <c r="D28" s="11"/>
    </row>
    <row r="29" s="704" customFormat="1" ht="11.25"/>
    <row r="30" s="704" customFormat="1" ht="26.25" customHeight="1">
      <c r="B30" s="724" t="s">
        <v>693</v>
      </c>
    </row>
    <row r="31" s="704" customFormat="1" ht="11.25"/>
    <row r="32" s="704" customFormat="1" ht="11.25">
      <c r="B32" s="704" t="s">
        <v>694</v>
      </c>
    </row>
    <row r="33" s="704" customFormat="1" ht="11.25">
      <c r="B33" s="704" t="s">
        <v>110</v>
      </c>
    </row>
    <row r="34" s="704" customFormat="1" ht="11.25">
      <c r="B34" s="704" t="s">
        <v>695</v>
      </c>
    </row>
    <row r="35" s="704" customFormat="1" ht="11.25">
      <c r="B35" s="704" t="s">
        <v>111</v>
      </c>
    </row>
  </sheetData>
  <mergeCells count="6">
    <mergeCell ref="A17:A20"/>
    <mergeCell ref="B17:B20"/>
    <mergeCell ref="C17:C20"/>
    <mergeCell ref="B5:D5"/>
    <mergeCell ref="B7:C7"/>
    <mergeCell ref="A8:D8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I35" sqref="I35"/>
    </sheetView>
  </sheetViews>
  <sheetFormatPr defaultColWidth="9.00390625" defaultRowHeight="12.75"/>
  <cols>
    <col min="1" max="1" width="4.875" style="0" customWidth="1"/>
    <col min="2" max="2" width="38.875" style="0" customWidth="1"/>
    <col min="3" max="3" width="11.50390625" style="0" customWidth="1"/>
    <col min="5" max="5" width="10.125" style="0" customWidth="1"/>
    <col min="11" max="11" width="10.625" style="0" customWidth="1"/>
  </cols>
  <sheetData>
    <row r="1" ht="12.75">
      <c r="I1" s="5" t="s">
        <v>84</v>
      </c>
    </row>
    <row r="2" ht="12.75">
      <c r="A2" s="244" t="s">
        <v>107</v>
      </c>
    </row>
    <row r="3" spans="1:11" ht="12.75">
      <c r="A3" s="244"/>
      <c r="B3" s="244" t="s">
        <v>108</v>
      </c>
      <c r="K3" s="3"/>
    </row>
    <row r="4" spans="1:11" ht="13.5" thickBot="1">
      <c r="A4" s="244"/>
      <c r="B4" s="244"/>
      <c r="K4" s="344"/>
    </row>
    <row r="5" spans="1:11" ht="28.5" customHeight="1" thickTop="1">
      <c r="A5" s="725"/>
      <c r="B5" s="946" t="s">
        <v>660</v>
      </c>
      <c r="C5" s="947"/>
      <c r="D5" s="947"/>
      <c r="E5" s="947"/>
      <c r="F5" s="947"/>
      <c r="G5" s="947"/>
      <c r="H5" s="947"/>
      <c r="I5" s="947"/>
      <c r="J5" s="947"/>
      <c r="K5" s="373"/>
    </row>
    <row r="6" spans="1:11" ht="12.75">
      <c r="A6" s="332"/>
      <c r="B6" s="333"/>
      <c r="C6" s="948" t="s">
        <v>673</v>
      </c>
      <c r="D6" s="948"/>
      <c r="E6" s="948"/>
      <c r="F6" s="948"/>
      <c r="G6" s="948"/>
      <c r="H6" s="948"/>
      <c r="I6" s="948"/>
      <c r="J6" s="948"/>
      <c r="K6" s="949"/>
    </row>
    <row r="7" spans="1:11" ht="12.75">
      <c r="A7" s="332"/>
      <c r="B7" s="333"/>
      <c r="C7" s="948" t="s">
        <v>674</v>
      </c>
      <c r="D7" s="948"/>
      <c r="E7" s="948"/>
      <c r="F7" s="948"/>
      <c r="G7" s="948"/>
      <c r="H7" s="948"/>
      <c r="I7" s="948"/>
      <c r="J7" s="948"/>
      <c r="K7" s="950"/>
    </row>
    <row r="8" spans="1:11" ht="12.75">
      <c r="A8" s="332"/>
      <c r="B8" s="333"/>
      <c r="C8" s="948" t="s">
        <v>45</v>
      </c>
      <c r="D8" s="948"/>
      <c r="E8" s="948"/>
      <c r="F8" s="948"/>
      <c r="G8" s="948"/>
      <c r="H8" s="948"/>
      <c r="I8" s="948"/>
      <c r="J8" s="948"/>
      <c r="K8" s="950"/>
    </row>
    <row r="9" spans="1:11" ht="12.75">
      <c r="A9" s="332"/>
      <c r="B9" s="333"/>
      <c r="C9" s="948" t="s">
        <v>675</v>
      </c>
      <c r="D9" s="948"/>
      <c r="E9" s="948"/>
      <c r="F9" s="948"/>
      <c r="G9" s="948"/>
      <c r="H9" s="948"/>
      <c r="I9" s="948"/>
      <c r="J9" s="948"/>
      <c r="K9" s="950"/>
    </row>
    <row r="10" spans="1:11" ht="12.75">
      <c r="A10" s="332"/>
      <c r="B10" s="333"/>
      <c r="C10" s="948" t="s">
        <v>676</v>
      </c>
      <c r="D10" s="948"/>
      <c r="E10" s="948"/>
      <c r="F10" s="948"/>
      <c r="G10" s="948"/>
      <c r="H10" s="948"/>
      <c r="I10" s="948"/>
      <c r="J10" s="948"/>
      <c r="K10" s="950"/>
    </row>
    <row r="11" spans="1:11" ht="15" customHeight="1" thickBot="1">
      <c r="A11" s="334"/>
      <c r="B11" s="335"/>
      <c r="C11" s="948" t="s">
        <v>677</v>
      </c>
      <c r="D11" s="948"/>
      <c r="E11" s="948"/>
      <c r="F11" s="948"/>
      <c r="G11" s="948"/>
      <c r="H11" s="948"/>
      <c r="I11" s="948"/>
      <c r="J11" s="948"/>
      <c r="K11" s="950"/>
    </row>
    <row r="12" spans="1:11" ht="31.5" thickTop="1">
      <c r="A12" s="150" t="s">
        <v>214</v>
      </c>
      <c r="B12" s="726" t="s">
        <v>215</v>
      </c>
      <c r="C12" s="727" t="s">
        <v>661</v>
      </c>
      <c r="D12" s="727" t="s">
        <v>41</v>
      </c>
      <c r="E12" s="727" t="s">
        <v>662</v>
      </c>
      <c r="F12" s="728" t="s">
        <v>403</v>
      </c>
      <c r="G12" s="728" t="s">
        <v>404</v>
      </c>
      <c r="H12" s="727" t="s">
        <v>405</v>
      </c>
      <c r="I12" s="729" t="s">
        <v>112</v>
      </c>
      <c r="J12" s="730" t="s">
        <v>610</v>
      </c>
      <c r="K12" s="731" t="s">
        <v>611</v>
      </c>
    </row>
    <row r="13" spans="1:11" ht="12.75">
      <c r="A13" s="151">
        <v>1</v>
      </c>
      <c r="B13" s="151">
        <v>2</v>
      </c>
      <c r="C13" s="151">
        <v>3</v>
      </c>
      <c r="D13" s="151">
        <v>4</v>
      </c>
      <c r="E13" s="151">
        <v>5</v>
      </c>
      <c r="F13" s="151">
        <v>6</v>
      </c>
      <c r="G13" s="151">
        <v>7</v>
      </c>
      <c r="H13" s="151">
        <v>8</v>
      </c>
      <c r="I13" s="151">
        <v>9</v>
      </c>
      <c r="J13" s="151">
        <v>10</v>
      </c>
      <c r="K13" s="151">
        <v>11</v>
      </c>
    </row>
    <row r="14" spans="1:11" ht="12" customHeight="1">
      <c r="A14" s="336">
        <v>1</v>
      </c>
      <c r="B14" s="732"/>
      <c r="C14" s="415"/>
      <c r="D14" s="152"/>
      <c r="E14" s="152"/>
      <c r="F14" s="413"/>
      <c r="G14" s="414"/>
      <c r="H14" s="754"/>
      <c r="I14" s="733">
        <f>G14*H14+G14</f>
        <v>0</v>
      </c>
      <c r="J14" s="733">
        <f>G14*F14</f>
        <v>0</v>
      </c>
      <c r="K14" s="733">
        <f>J14*H14+J14</f>
        <v>0</v>
      </c>
    </row>
    <row r="15" spans="1:11" ht="12" customHeight="1">
      <c r="A15" s="336">
        <v>2</v>
      </c>
      <c r="B15" s="732"/>
      <c r="C15" s="415"/>
      <c r="D15" s="152"/>
      <c r="E15" s="152"/>
      <c r="F15" s="413"/>
      <c r="G15" s="414"/>
      <c r="H15" s="754"/>
      <c r="I15" s="733">
        <f aca="true" t="shared" si="0" ref="I15:I27">G15*H15+G15</f>
        <v>0</v>
      </c>
      <c r="J15" s="733">
        <f aca="true" t="shared" si="1" ref="J15:J27">G15*F15</f>
        <v>0</v>
      </c>
      <c r="K15" s="733">
        <f aca="true" t="shared" si="2" ref="K15:K27">J15*H15+J15</f>
        <v>0</v>
      </c>
    </row>
    <row r="16" spans="1:11" ht="12" customHeight="1">
      <c r="A16" s="336">
        <v>3</v>
      </c>
      <c r="B16" s="732"/>
      <c r="C16" s="415"/>
      <c r="D16" s="152"/>
      <c r="E16" s="152"/>
      <c r="F16" s="413"/>
      <c r="G16" s="414"/>
      <c r="H16" s="754"/>
      <c r="I16" s="733">
        <f t="shared" si="0"/>
        <v>0</v>
      </c>
      <c r="J16" s="733">
        <f t="shared" si="1"/>
        <v>0</v>
      </c>
      <c r="K16" s="733">
        <f t="shared" si="2"/>
        <v>0</v>
      </c>
    </row>
    <row r="17" spans="1:11" s="117" customFormat="1" ht="12" customHeight="1">
      <c r="A17" s="336">
        <v>4</v>
      </c>
      <c r="B17" s="732"/>
      <c r="C17" s="415"/>
      <c r="D17" s="152"/>
      <c r="E17" s="152"/>
      <c r="F17" s="413"/>
      <c r="G17" s="414"/>
      <c r="H17" s="754"/>
      <c r="I17" s="733">
        <f t="shared" si="0"/>
        <v>0</v>
      </c>
      <c r="J17" s="733">
        <f t="shared" si="1"/>
        <v>0</v>
      </c>
      <c r="K17" s="733">
        <f t="shared" si="2"/>
        <v>0</v>
      </c>
    </row>
    <row r="18" spans="1:11" s="117" customFormat="1" ht="12" customHeight="1">
      <c r="A18" s="336">
        <v>5</v>
      </c>
      <c r="B18" s="732"/>
      <c r="C18" s="415"/>
      <c r="D18" s="152"/>
      <c r="E18" s="152"/>
      <c r="F18" s="413"/>
      <c r="G18" s="414"/>
      <c r="H18" s="754"/>
      <c r="I18" s="733">
        <f t="shared" si="0"/>
        <v>0</v>
      </c>
      <c r="J18" s="733">
        <f t="shared" si="1"/>
        <v>0</v>
      </c>
      <c r="K18" s="733">
        <f t="shared" si="2"/>
        <v>0</v>
      </c>
    </row>
    <row r="19" spans="1:11" s="117" customFormat="1" ht="12" customHeight="1">
      <c r="A19" s="336">
        <v>6</v>
      </c>
      <c r="B19" s="732"/>
      <c r="C19" s="415"/>
      <c r="D19" s="152"/>
      <c r="E19" s="152"/>
      <c r="F19" s="413"/>
      <c r="G19" s="414"/>
      <c r="H19" s="754"/>
      <c r="I19" s="733">
        <f t="shared" si="0"/>
        <v>0</v>
      </c>
      <c r="J19" s="733">
        <f t="shared" si="1"/>
        <v>0</v>
      </c>
      <c r="K19" s="733">
        <f t="shared" si="2"/>
        <v>0</v>
      </c>
    </row>
    <row r="20" spans="1:11" s="117" customFormat="1" ht="12" customHeight="1">
      <c r="A20" s="336">
        <v>7</v>
      </c>
      <c r="B20" s="732"/>
      <c r="C20" s="415"/>
      <c r="D20" s="152"/>
      <c r="E20" s="152"/>
      <c r="F20" s="413"/>
      <c r="G20" s="414"/>
      <c r="H20" s="754"/>
      <c r="I20" s="733">
        <f t="shared" si="0"/>
        <v>0</v>
      </c>
      <c r="J20" s="733">
        <f t="shared" si="1"/>
        <v>0</v>
      </c>
      <c r="K20" s="733">
        <f t="shared" si="2"/>
        <v>0</v>
      </c>
    </row>
    <row r="21" spans="1:11" s="117" customFormat="1" ht="12" customHeight="1">
      <c r="A21" s="336">
        <v>8</v>
      </c>
      <c r="B21" s="732"/>
      <c r="C21" s="415"/>
      <c r="D21" s="152"/>
      <c r="E21" s="152"/>
      <c r="F21" s="413"/>
      <c r="G21" s="414"/>
      <c r="H21" s="754"/>
      <c r="I21" s="733">
        <f t="shared" si="0"/>
        <v>0</v>
      </c>
      <c r="J21" s="733">
        <f t="shared" si="1"/>
        <v>0</v>
      </c>
      <c r="K21" s="733">
        <f t="shared" si="2"/>
        <v>0</v>
      </c>
    </row>
    <row r="22" spans="1:11" s="117" customFormat="1" ht="12" customHeight="1">
      <c r="A22" s="336">
        <v>9</v>
      </c>
      <c r="B22" s="732"/>
      <c r="C22" s="415"/>
      <c r="D22" s="152"/>
      <c r="E22" s="152"/>
      <c r="F22" s="413"/>
      <c r="G22" s="414"/>
      <c r="H22" s="754"/>
      <c r="I22" s="733">
        <f t="shared" si="0"/>
        <v>0</v>
      </c>
      <c r="J22" s="733">
        <f t="shared" si="1"/>
        <v>0</v>
      </c>
      <c r="K22" s="733">
        <f t="shared" si="2"/>
        <v>0</v>
      </c>
    </row>
    <row r="23" spans="1:11" s="117" customFormat="1" ht="12" customHeight="1">
      <c r="A23" s="336">
        <v>10</v>
      </c>
      <c r="B23" s="732"/>
      <c r="C23" s="415"/>
      <c r="D23" s="152"/>
      <c r="E23" s="152"/>
      <c r="F23" s="413"/>
      <c r="G23" s="414"/>
      <c r="H23" s="754"/>
      <c r="I23" s="733">
        <f t="shared" si="0"/>
        <v>0</v>
      </c>
      <c r="J23" s="733">
        <f t="shared" si="1"/>
        <v>0</v>
      </c>
      <c r="K23" s="733">
        <f t="shared" si="2"/>
        <v>0</v>
      </c>
    </row>
    <row r="24" spans="1:11" s="117" customFormat="1" ht="12" customHeight="1">
      <c r="A24" s="336">
        <v>11</v>
      </c>
      <c r="B24" s="732"/>
      <c r="C24" s="415"/>
      <c r="D24" s="152"/>
      <c r="E24" s="152"/>
      <c r="F24" s="413"/>
      <c r="G24" s="414"/>
      <c r="H24" s="754"/>
      <c r="I24" s="733">
        <f t="shared" si="0"/>
        <v>0</v>
      </c>
      <c r="J24" s="733">
        <f t="shared" si="1"/>
        <v>0</v>
      </c>
      <c r="K24" s="733">
        <f t="shared" si="2"/>
        <v>0</v>
      </c>
    </row>
    <row r="25" spans="1:11" s="117" customFormat="1" ht="12" customHeight="1">
      <c r="A25" s="336">
        <v>12</v>
      </c>
      <c r="B25" s="732"/>
      <c r="C25" s="415"/>
      <c r="D25" s="152"/>
      <c r="E25" s="152"/>
      <c r="F25" s="413"/>
      <c r="G25" s="414"/>
      <c r="H25" s="755"/>
      <c r="I25" s="733">
        <f t="shared" si="0"/>
        <v>0</v>
      </c>
      <c r="J25" s="733">
        <f t="shared" si="1"/>
        <v>0</v>
      </c>
      <c r="K25" s="733">
        <f t="shared" si="2"/>
        <v>0</v>
      </c>
    </row>
    <row r="26" spans="1:11" s="117" customFormat="1" ht="12" customHeight="1" thickBot="1">
      <c r="A26" s="336">
        <v>13</v>
      </c>
      <c r="B26" s="735"/>
      <c r="C26" s="736"/>
      <c r="D26" s="737"/>
      <c r="E26" s="737"/>
      <c r="F26" s="738"/>
      <c r="G26" s="739"/>
      <c r="H26" s="756"/>
      <c r="I26" s="740">
        <f t="shared" si="0"/>
        <v>0</v>
      </c>
      <c r="J26" s="740">
        <f t="shared" si="1"/>
        <v>0</v>
      </c>
      <c r="K26" s="740">
        <f t="shared" si="2"/>
        <v>0</v>
      </c>
    </row>
    <row r="27" spans="1:11" s="117" customFormat="1" ht="12" customHeight="1" thickBot="1">
      <c r="A27" s="734">
        <v>14</v>
      </c>
      <c r="B27" s="752" t="s">
        <v>113</v>
      </c>
      <c r="C27" s="746"/>
      <c r="D27" s="747" t="s">
        <v>115</v>
      </c>
      <c r="E27" s="747"/>
      <c r="F27" s="748">
        <v>24</v>
      </c>
      <c r="G27" s="749"/>
      <c r="H27" s="753"/>
      <c r="I27" s="750">
        <f t="shared" si="0"/>
        <v>0</v>
      </c>
      <c r="J27" s="750">
        <f t="shared" si="1"/>
        <v>0</v>
      </c>
      <c r="K27" s="751">
        <f t="shared" si="2"/>
        <v>0</v>
      </c>
    </row>
    <row r="28" spans="1:11" s="117" customFormat="1" ht="12" customHeight="1">
      <c r="A28" s="336"/>
      <c r="B28" s="741"/>
      <c r="C28" s="742"/>
      <c r="D28" s="743"/>
      <c r="E28" s="743"/>
      <c r="F28" s="744"/>
      <c r="G28" s="745"/>
      <c r="H28" s="951" t="s">
        <v>398</v>
      </c>
      <c r="I28" s="952"/>
      <c r="J28" s="745">
        <f>SUM(J14:J27)</f>
        <v>0</v>
      </c>
      <c r="K28" s="745">
        <f>SUM(K14:K27)</f>
        <v>0</v>
      </c>
    </row>
    <row r="29" spans="10:11" ht="21">
      <c r="J29" s="757" t="s">
        <v>114</v>
      </c>
      <c r="K29" s="758">
        <f>K28-J28</f>
        <v>0</v>
      </c>
    </row>
    <row r="30" ht="12.75">
      <c r="B30" s="149" t="s">
        <v>663</v>
      </c>
    </row>
    <row r="31" spans="2:9" ht="12.75">
      <c r="B31" s="337" t="s">
        <v>40</v>
      </c>
      <c r="C31" s="337"/>
      <c r="D31" s="337"/>
      <c r="E31" s="337"/>
      <c r="F31" s="337"/>
      <c r="G31" s="337"/>
      <c r="H31" s="337"/>
      <c r="I31" s="337"/>
    </row>
    <row r="32" spans="2:9" ht="12.75" customHeight="1">
      <c r="B32" s="337" t="s">
        <v>664</v>
      </c>
      <c r="C32" s="337"/>
      <c r="D32" s="337"/>
      <c r="E32" s="337"/>
      <c r="F32" s="337"/>
      <c r="G32" s="337"/>
      <c r="H32" s="337"/>
      <c r="I32" s="337"/>
    </row>
    <row r="33" spans="2:9" ht="12.75">
      <c r="B33" s="337" t="s">
        <v>665</v>
      </c>
      <c r="C33" s="337"/>
      <c r="D33" s="337"/>
      <c r="E33" s="337"/>
      <c r="F33" s="337"/>
      <c r="G33" s="337"/>
      <c r="H33" s="337"/>
      <c r="I33" s="337"/>
    </row>
    <row r="34" spans="2:9" ht="12.75">
      <c r="B34" s="337" t="s">
        <v>666</v>
      </c>
      <c r="C34" s="337"/>
      <c r="D34" s="337"/>
      <c r="E34" s="337"/>
      <c r="F34" s="337"/>
      <c r="G34" s="337"/>
      <c r="H34" s="337"/>
      <c r="I34" s="337"/>
    </row>
    <row r="35" spans="2:9" ht="12.75">
      <c r="B35" s="337" t="s">
        <v>667</v>
      </c>
      <c r="C35" s="337"/>
      <c r="D35" s="337"/>
      <c r="E35" s="337"/>
      <c r="F35" s="337"/>
      <c r="G35" s="337"/>
      <c r="H35" s="337"/>
      <c r="I35" s="337"/>
    </row>
  </sheetData>
  <mergeCells count="8">
    <mergeCell ref="C9:K9"/>
    <mergeCell ref="C10:K10"/>
    <mergeCell ref="C11:K11"/>
    <mergeCell ref="H28:I28"/>
    <mergeCell ref="B5:J5"/>
    <mergeCell ref="C6:K6"/>
    <mergeCell ref="C7:K7"/>
    <mergeCell ref="C8:K8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F27" sqref="F27"/>
    </sheetView>
  </sheetViews>
  <sheetFormatPr defaultColWidth="9.00390625" defaultRowHeight="12.75"/>
  <cols>
    <col min="2" max="2" width="18.50390625" style="0" customWidth="1"/>
    <col min="9" max="9" width="15.25390625" style="0" customWidth="1"/>
    <col min="10" max="10" width="18.375" style="0" customWidth="1"/>
  </cols>
  <sheetData>
    <row r="1" spans="1:10" ht="12.75">
      <c r="A1" s="759"/>
      <c r="B1" s="759"/>
      <c r="C1" s="759"/>
      <c r="D1" s="759"/>
      <c r="E1" s="759"/>
      <c r="F1" s="759"/>
      <c r="G1" s="759"/>
      <c r="H1" s="759"/>
      <c r="I1" s="760" t="s">
        <v>83</v>
      </c>
      <c r="J1" s="759"/>
    </row>
    <row r="2" spans="1:10" ht="12.75">
      <c r="A2" s="763" t="s">
        <v>134</v>
      </c>
      <c r="B2" s="759"/>
      <c r="C2" s="761"/>
      <c r="D2" s="761"/>
      <c r="E2" s="761"/>
      <c r="F2" s="761"/>
      <c r="G2" s="761"/>
      <c r="H2" s="761"/>
      <c r="I2" s="762"/>
      <c r="J2" s="761"/>
    </row>
    <row r="3" spans="1:10" ht="12.75">
      <c r="A3" s="763"/>
      <c r="B3" s="759"/>
      <c r="C3" s="761"/>
      <c r="D3" s="761"/>
      <c r="E3" s="761"/>
      <c r="F3" s="761"/>
      <c r="G3" s="764" t="s">
        <v>116</v>
      </c>
      <c r="H3" s="761" t="s">
        <v>117</v>
      </c>
      <c r="I3" s="761"/>
      <c r="J3" s="761"/>
    </row>
    <row r="4" spans="1:10" ht="12.75">
      <c r="A4" s="763"/>
      <c r="B4" s="759"/>
      <c r="C4" s="761"/>
      <c r="D4" s="761"/>
      <c r="E4" s="761"/>
      <c r="F4" s="761"/>
      <c r="G4" s="761"/>
      <c r="H4" s="761" t="s">
        <v>118</v>
      </c>
      <c r="I4" s="761"/>
      <c r="J4" s="761"/>
    </row>
    <row r="5" spans="1:10" ht="12.75">
      <c r="A5" s="761"/>
      <c r="B5" s="763"/>
      <c r="C5" s="761"/>
      <c r="D5" s="761"/>
      <c r="E5" s="761"/>
      <c r="F5" s="761"/>
      <c r="G5" s="761"/>
      <c r="H5" s="761"/>
      <c r="I5" s="761"/>
      <c r="J5" s="761"/>
    </row>
    <row r="6" spans="1:10" ht="40.5">
      <c r="A6" s="765" t="s">
        <v>119</v>
      </c>
      <c r="B6" s="766" t="s">
        <v>120</v>
      </c>
      <c r="C6" s="767" t="s">
        <v>121</v>
      </c>
      <c r="D6" s="767" t="s">
        <v>135</v>
      </c>
      <c r="E6" s="767" t="s">
        <v>122</v>
      </c>
      <c r="F6" s="768" t="s">
        <v>123</v>
      </c>
      <c r="G6" s="768" t="s">
        <v>218</v>
      </c>
      <c r="H6" s="768" t="s">
        <v>124</v>
      </c>
      <c r="I6" s="768" t="s">
        <v>556</v>
      </c>
      <c r="J6" s="768" t="s">
        <v>558</v>
      </c>
    </row>
    <row r="7" spans="1:10" ht="12.75">
      <c r="A7" s="769" t="s">
        <v>599</v>
      </c>
      <c r="B7" s="769" t="s">
        <v>600</v>
      </c>
      <c r="C7" s="769" t="s">
        <v>601</v>
      </c>
      <c r="D7" s="769" t="s">
        <v>125</v>
      </c>
      <c r="E7" s="769" t="s">
        <v>126</v>
      </c>
      <c r="F7" s="769" t="s">
        <v>127</v>
      </c>
      <c r="G7" s="769" t="s">
        <v>128</v>
      </c>
      <c r="H7" s="769" t="s">
        <v>129</v>
      </c>
      <c r="I7" s="769" t="s">
        <v>130</v>
      </c>
      <c r="J7" s="769" t="s">
        <v>131</v>
      </c>
    </row>
    <row r="8" spans="1:10" ht="69">
      <c r="A8" s="770">
        <v>1</v>
      </c>
      <c r="B8" s="771" t="s">
        <v>132</v>
      </c>
      <c r="C8" s="772">
        <v>3000</v>
      </c>
      <c r="D8" s="772"/>
      <c r="E8" s="781"/>
      <c r="F8" s="774"/>
      <c r="G8" s="782"/>
      <c r="H8" s="783">
        <f>(F8*G8)+F8</f>
        <v>0</v>
      </c>
      <c r="I8" s="773">
        <f>E8*F8</f>
        <v>0</v>
      </c>
      <c r="J8" s="774">
        <f>(I8*G8)+I8</f>
        <v>0</v>
      </c>
    </row>
    <row r="9" spans="1:10" ht="13.5">
      <c r="A9" s="775"/>
      <c r="B9" s="776"/>
      <c r="C9" s="777"/>
      <c r="D9" s="777"/>
      <c r="E9" s="777"/>
      <c r="F9" s="784"/>
      <c r="H9" s="785"/>
      <c r="I9" s="780" t="s">
        <v>136</v>
      </c>
      <c r="J9" s="774">
        <f>J8-I8</f>
        <v>0</v>
      </c>
    </row>
    <row r="10" spans="1:10" ht="12.75">
      <c r="A10" s="759"/>
      <c r="B10" s="759"/>
      <c r="C10" s="759"/>
      <c r="D10" s="759"/>
      <c r="E10" s="759"/>
      <c r="F10" s="759"/>
      <c r="G10" s="759"/>
      <c r="H10" s="759"/>
      <c r="I10" s="759"/>
      <c r="J10" s="759"/>
    </row>
    <row r="11" spans="1:10" ht="12.75">
      <c r="A11" s="778" t="s">
        <v>606</v>
      </c>
      <c r="B11" s="778"/>
      <c r="C11" s="778"/>
      <c r="D11" s="778"/>
      <c r="E11" s="778"/>
      <c r="F11" s="778"/>
      <c r="G11" s="778"/>
      <c r="H11" s="778"/>
      <c r="I11" s="778"/>
      <c r="J11" s="778"/>
    </row>
    <row r="12" spans="1:10" ht="12.75">
      <c r="A12" s="778" t="s">
        <v>597</v>
      </c>
      <c r="B12" s="778"/>
      <c r="C12" s="778"/>
      <c r="D12" s="778"/>
      <c r="E12" s="778"/>
      <c r="F12" s="778"/>
      <c r="G12" s="778"/>
      <c r="H12" s="778"/>
      <c r="I12" s="778"/>
      <c r="J12" s="778"/>
    </row>
    <row r="13" spans="1:10" ht="12.75">
      <c r="A13" s="759"/>
      <c r="B13" s="759"/>
      <c r="C13" s="779"/>
      <c r="D13" s="759"/>
      <c r="E13" s="759"/>
      <c r="F13" s="759"/>
      <c r="G13" s="759"/>
      <c r="H13" s="759"/>
      <c r="I13" s="759"/>
      <c r="J13" s="759"/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D18" sqref="D18"/>
    </sheetView>
  </sheetViews>
  <sheetFormatPr defaultColWidth="9.00390625" defaultRowHeight="12.75"/>
  <cols>
    <col min="1" max="1" width="5.375" style="0" customWidth="1"/>
    <col min="2" max="2" width="21.50390625" style="0" customWidth="1"/>
    <col min="3" max="3" width="17.25390625" style="0" customWidth="1"/>
    <col min="8" max="8" width="11.50390625" style="0" customWidth="1"/>
    <col min="9" max="9" width="7.75390625" style="0" customWidth="1"/>
    <col min="10" max="10" width="13.625" style="0" customWidth="1"/>
    <col min="11" max="11" width="13.50390625" style="0" customWidth="1"/>
  </cols>
  <sheetData>
    <row r="1" spans="1:11" ht="12.75">
      <c r="A1" s="786"/>
      <c r="B1" s="786"/>
      <c r="C1" s="786"/>
      <c r="D1" s="787"/>
      <c r="E1" s="786"/>
      <c r="F1" s="786"/>
      <c r="G1" s="786"/>
      <c r="H1" s="786"/>
      <c r="I1" s="788" t="s">
        <v>83</v>
      </c>
      <c r="J1" s="786"/>
      <c r="K1" s="786"/>
    </row>
    <row r="2" spans="1:11" ht="12.75">
      <c r="A2" s="786"/>
      <c r="B2" s="786"/>
      <c r="C2" s="786"/>
      <c r="D2" s="787"/>
      <c r="E2" s="786"/>
      <c r="F2" s="786"/>
      <c r="G2" s="786"/>
      <c r="H2" s="786"/>
      <c r="I2" s="786"/>
      <c r="J2" s="786"/>
      <c r="K2" s="786"/>
    </row>
    <row r="3" spans="1:11" ht="12.75">
      <c r="A3" s="789" t="s">
        <v>151</v>
      </c>
      <c r="B3" s="786"/>
      <c r="C3" s="786"/>
      <c r="D3" s="787"/>
      <c r="E3" s="786"/>
      <c r="F3" s="786"/>
      <c r="G3" s="786"/>
      <c r="H3" s="786"/>
      <c r="I3" s="786"/>
      <c r="J3" s="786"/>
      <c r="K3" s="786"/>
    </row>
    <row r="4" spans="1:11" ht="12.75">
      <c r="A4" s="786"/>
      <c r="B4" s="786"/>
      <c r="C4" s="786"/>
      <c r="D4" s="787"/>
      <c r="E4" s="786"/>
      <c r="F4" s="786"/>
      <c r="H4" s="786"/>
      <c r="I4" s="786"/>
      <c r="J4" s="786"/>
      <c r="K4" s="786"/>
    </row>
    <row r="5" spans="1:11" ht="12.75">
      <c r="A5" s="789"/>
      <c r="B5" s="786"/>
      <c r="C5" s="786"/>
      <c r="D5" s="787"/>
      <c r="E5" s="786"/>
      <c r="F5" s="786"/>
      <c r="G5" s="786"/>
      <c r="H5" s="786"/>
      <c r="I5" s="786"/>
      <c r="J5" s="786"/>
      <c r="K5" s="786"/>
    </row>
    <row r="6" spans="1:11" ht="12.75">
      <c r="A6" s="789"/>
      <c r="B6" s="786"/>
      <c r="C6" s="786"/>
      <c r="D6" s="787"/>
      <c r="E6" s="786"/>
      <c r="F6" s="786"/>
      <c r="G6" s="786" t="s">
        <v>137</v>
      </c>
      <c r="H6" s="786"/>
      <c r="I6" s="786"/>
      <c r="J6" s="786"/>
      <c r="K6" s="786"/>
    </row>
    <row r="7" spans="1:11" ht="39">
      <c r="A7" s="790" t="s">
        <v>254</v>
      </c>
      <c r="B7" s="790" t="s">
        <v>138</v>
      </c>
      <c r="C7" s="790" t="s">
        <v>139</v>
      </c>
      <c r="D7" s="790" t="s">
        <v>140</v>
      </c>
      <c r="E7" s="797" t="s">
        <v>141</v>
      </c>
      <c r="F7" s="811" t="s">
        <v>142</v>
      </c>
      <c r="G7" s="797" t="s">
        <v>60</v>
      </c>
      <c r="H7" s="797" t="s">
        <v>62</v>
      </c>
      <c r="I7" s="797" t="s">
        <v>61</v>
      </c>
      <c r="J7" s="797" t="s">
        <v>556</v>
      </c>
      <c r="K7" s="797" t="s">
        <v>558</v>
      </c>
    </row>
    <row r="8" spans="1:11" ht="12.75">
      <c r="A8" s="810" t="s">
        <v>599</v>
      </c>
      <c r="B8" s="810" t="s">
        <v>600</v>
      </c>
      <c r="C8" s="810" t="s">
        <v>601</v>
      </c>
      <c r="D8" s="810" t="s">
        <v>125</v>
      </c>
      <c r="E8" s="810" t="s">
        <v>126</v>
      </c>
      <c r="F8" s="810" t="s">
        <v>127</v>
      </c>
      <c r="G8" s="810" t="s">
        <v>128</v>
      </c>
      <c r="H8" s="810" t="s">
        <v>129</v>
      </c>
      <c r="I8" s="810" t="s">
        <v>130</v>
      </c>
      <c r="J8" s="810" t="s">
        <v>131</v>
      </c>
      <c r="K8" s="810" t="s">
        <v>143</v>
      </c>
    </row>
    <row r="9" spans="1:11" ht="38.25">
      <c r="A9" s="478" t="s">
        <v>599</v>
      </c>
      <c r="B9" s="791" t="s">
        <v>144</v>
      </c>
      <c r="C9" s="798" t="s">
        <v>145</v>
      </c>
      <c r="D9" s="799"/>
      <c r="E9" s="798" t="s">
        <v>146</v>
      </c>
      <c r="F9" s="792">
        <v>27</v>
      </c>
      <c r="G9" s="802"/>
      <c r="H9" s="802">
        <f>(G9*I9)+G9</f>
        <v>0</v>
      </c>
      <c r="I9" s="803"/>
      <c r="J9" s="802">
        <f>F9*G9</f>
        <v>0</v>
      </c>
      <c r="K9" s="802">
        <f>(J9*I9)+J9</f>
        <v>0</v>
      </c>
    </row>
    <row r="10" spans="1:11" ht="40.5">
      <c r="A10" s="478" t="s">
        <v>600</v>
      </c>
      <c r="B10" s="793" t="s">
        <v>144</v>
      </c>
      <c r="C10" s="800" t="s">
        <v>152</v>
      </c>
      <c r="D10" s="801"/>
      <c r="E10" s="800" t="s">
        <v>146</v>
      </c>
      <c r="F10" s="792">
        <v>26</v>
      </c>
      <c r="G10" s="802"/>
      <c r="H10" s="802">
        <f>(G10*I10)+G10</f>
        <v>0</v>
      </c>
      <c r="I10" s="803"/>
      <c r="J10" s="802">
        <f>F10*G10</f>
        <v>0</v>
      </c>
      <c r="K10" s="802">
        <f>(J10*I10)+J10</f>
        <v>0</v>
      </c>
    </row>
    <row r="11" spans="1:11" ht="38.25">
      <c r="A11" s="478" t="s">
        <v>601</v>
      </c>
      <c r="B11" s="793" t="s">
        <v>144</v>
      </c>
      <c r="C11" s="800" t="s">
        <v>147</v>
      </c>
      <c r="D11" s="801"/>
      <c r="E11" s="800" t="s">
        <v>148</v>
      </c>
      <c r="F11" s="792">
        <v>2</v>
      </c>
      <c r="G11" s="802"/>
      <c r="H11" s="802">
        <f>(G11*I11)+G11</f>
        <v>0</v>
      </c>
      <c r="I11" s="803"/>
      <c r="J11" s="802">
        <f>F11*G11</f>
        <v>0</v>
      </c>
      <c r="K11" s="802">
        <f>(J11*I11)+J11</f>
        <v>0</v>
      </c>
    </row>
    <row r="12" spans="1:11" ht="38.25">
      <c r="A12" s="478" t="s">
        <v>125</v>
      </c>
      <c r="B12" s="793" t="s">
        <v>144</v>
      </c>
      <c r="C12" s="800" t="s">
        <v>149</v>
      </c>
      <c r="D12" s="801"/>
      <c r="E12" s="800" t="s">
        <v>146</v>
      </c>
      <c r="F12" s="792">
        <v>4</v>
      </c>
      <c r="G12" s="802"/>
      <c r="H12" s="802">
        <f>(G12*I12)+G12</f>
        <v>0</v>
      </c>
      <c r="I12" s="803"/>
      <c r="J12" s="802">
        <f>F12*G12</f>
        <v>0</v>
      </c>
      <c r="K12" s="802">
        <f>(J12*I12)+J12</f>
        <v>0</v>
      </c>
    </row>
    <row r="13" spans="1:11" ht="38.25">
      <c r="A13" s="478" t="s">
        <v>126</v>
      </c>
      <c r="B13" s="793" t="s">
        <v>144</v>
      </c>
      <c r="C13" s="800" t="s">
        <v>150</v>
      </c>
      <c r="D13" s="801"/>
      <c r="E13" s="800" t="s">
        <v>148</v>
      </c>
      <c r="F13" s="792">
        <v>6</v>
      </c>
      <c r="G13" s="802"/>
      <c r="H13" s="802">
        <f>(G13*I13)+G13</f>
        <v>0</v>
      </c>
      <c r="I13" s="803"/>
      <c r="J13" s="802">
        <f>F13*G13</f>
        <v>0</v>
      </c>
      <c r="K13" s="802">
        <f>(J13*I13)+J13</f>
        <v>0</v>
      </c>
    </row>
    <row r="14" spans="1:11" ht="12.75">
      <c r="A14" s="795"/>
      <c r="B14" s="795"/>
      <c r="C14" s="795"/>
      <c r="D14" s="796"/>
      <c r="E14" s="795"/>
      <c r="F14" s="794"/>
      <c r="G14" s="794"/>
      <c r="H14" s="794"/>
      <c r="I14" s="794"/>
      <c r="J14" s="804">
        <f>SUM(J9:J13)</f>
        <v>0</v>
      </c>
      <c r="K14" s="804">
        <f>SUM(K9:K13)</f>
        <v>0</v>
      </c>
    </row>
    <row r="15" spans="1:11" ht="12.75">
      <c r="A15" s="786"/>
      <c r="B15" s="786"/>
      <c r="C15" s="786"/>
      <c r="D15" s="787"/>
      <c r="E15" s="786"/>
      <c r="F15" s="805"/>
      <c r="G15" s="805"/>
      <c r="H15" s="806" t="s">
        <v>133</v>
      </c>
      <c r="I15" s="807"/>
      <c r="J15" s="808"/>
      <c r="K15" s="809">
        <f>K14-J14</f>
        <v>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9"/>
  <sheetViews>
    <sheetView workbookViewId="0" topLeftCell="B46">
      <selection activeCell="F21" sqref="F21"/>
    </sheetView>
  </sheetViews>
  <sheetFormatPr defaultColWidth="9.00390625" defaultRowHeight="12.75"/>
  <cols>
    <col min="1" max="1" width="5.625" style="0" customWidth="1"/>
    <col min="2" max="2" width="25.375" style="0" customWidth="1"/>
    <col min="3" max="3" width="12.50390625" style="0" customWidth="1"/>
    <col min="4" max="4" width="11.50390625" style="0" customWidth="1"/>
    <col min="10" max="11" width="10.50390625" style="0" customWidth="1"/>
    <col min="12" max="12" width="11.00390625" style="0" customWidth="1"/>
  </cols>
  <sheetData>
    <row r="1" spans="1:9" ht="12.75">
      <c r="A1" s="472" t="s">
        <v>157</v>
      </c>
      <c r="I1" s="5" t="s">
        <v>83</v>
      </c>
    </row>
    <row r="2" spans="1:4" ht="12.75">
      <c r="A2" s="471" t="s">
        <v>92</v>
      </c>
      <c r="B2" s="451"/>
      <c r="D2" s="5"/>
    </row>
    <row r="4" spans="1:12" ht="17.25">
      <c r="A4" s="814" t="s">
        <v>186</v>
      </c>
      <c r="B4" s="814"/>
      <c r="C4" s="814"/>
      <c r="D4" s="814"/>
      <c r="E4" s="814"/>
      <c r="F4" s="814"/>
      <c r="G4" s="814"/>
      <c r="H4" s="814"/>
      <c r="I4" s="814"/>
      <c r="J4" s="814"/>
      <c r="K4" s="814"/>
      <c r="L4" s="814"/>
    </row>
    <row r="5" spans="1:12" ht="12.75">
      <c r="A5" s="453" t="s">
        <v>185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48">
      <c r="A6" s="43" t="s">
        <v>214</v>
      </c>
      <c r="B6" s="43" t="s">
        <v>249</v>
      </c>
      <c r="C6" s="43" t="s">
        <v>539</v>
      </c>
      <c r="D6" s="43" t="s">
        <v>362</v>
      </c>
      <c r="E6" s="124" t="s">
        <v>363</v>
      </c>
      <c r="F6" s="43" t="s">
        <v>251</v>
      </c>
      <c r="G6" s="43" t="s">
        <v>67</v>
      </c>
      <c r="H6" s="43" t="s">
        <v>252</v>
      </c>
      <c r="I6" s="43" t="s">
        <v>218</v>
      </c>
      <c r="J6" s="43" t="s">
        <v>253</v>
      </c>
      <c r="K6" s="43" t="s">
        <v>540</v>
      </c>
      <c r="L6" s="43" t="s">
        <v>541</v>
      </c>
    </row>
    <row r="7" spans="1:12" ht="12.75">
      <c r="A7" s="125">
        <v>1</v>
      </c>
      <c r="B7" s="177" t="s">
        <v>364</v>
      </c>
      <c r="C7" s="126">
        <v>26000</v>
      </c>
      <c r="D7" s="43"/>
      <c r="E7" s="127"/>
      <c r="F7" s="128"/>
      <c r="G7" s="129"/>
      <c r="H7" s="51"/>
      <c r="I7" s="452"/>
      <c r="J7" s="51">
        <f>H7*I7+H7</f>
        <v>0</v>
      </c>
      <c r="K7" s="51">
        <f>G7*H7</f>
        <v>0</v>
      </c>
      <c r="L7" s="51">
        <f>K7*I7+K7</f>
        <v>0</v>
      </c>
    </row>
    <row r="8" spans="1:12" ht="12.75">
      <c r="A8" s="125">
        <v>2</v>
      </c>
      <c r="B8" s="177" t="s">
        <v>365</v>
      </c>
      <c r="C8" s="126">
        <v>4200</v>
      </c>
      <c r="D8" s="50"/>
      <c r="E8" s="50"/>
      <c r="F8" s="128"/>
      <c r="G8" s="129"/>
      <c r="H8" s="51"/>
      <c r="I8" s="452"/>
      <c r="J8" s="51">
        <f aca="true" t="shared" si="0" ref="J8:J40">H8*I8+H8</f>
        <v>0</v>
      </c>
      <c r="K8" s="51">
        <f aca="true" t="shared" si="1" ref="K8:K40">G8*H8</f>
        <v>0</v>
      </c>
      <c r="L8" s="51">
        <f aca="true" t="shared" si="2" ref="L8:L40">K8*I8+K8</f>
        <v>0</v>
      </c>
    </row>
    <row r="9" spans="1:12" ht="12.75">
      <c r="A9" s="125">
        <v>3</v>
      </c>
      <c r="B9" s="177" t="s">
        <v>366</v>
      </c>
      <c r="C9" s="126">
        <v>6600</v>
      </c>
      <c r="D9" s="50"/>
      <c r="E9" s="66"/>
      <c r="F9" s="128"/>
      <c r="G9" s="129"/>
      <c r="H9" s="51"/>
      <c r="I9" s="452"/>
      <c r="J9" s="51">
        <f t="shared" si="0"/>
        <v>0</v>
      </c>
      <c r="K9" s="51">
        <f t="shared" si="1"/>
        <v>0</v>
      </c>
      <c r="L9" s="51">
        <f t="shared" si="2"/>
        <v>0</v>
      </c>
    </row>
    <row r="10" spans="1:12" ht="12.75">
      <c r="A10" s="125">
        <v>4</v>
      </c>
      <c r="B10" s="177" t="s">
        <v>367</v>
      </c>
      <c r="C10" s="126">
        <v>28000</v>
      </c>
      <c r="D10" s="50"/>
      <c r="E10" s="66"/>
      <c r="F10" s="128"/>
      <c r="G10" s="129"/>
      <c r="H10" s="51"/>
      <c r="I10" s="452"/>
      <c r="J10" s="51">
        <f t="shared" si="0"/>
        <v>0</v>
      </c>
      <c r="K10" s="51">
        <f t="shared" si="1"/>
        <v>0</v>
      </c>
      <c r="L10" s="51">
        <f t="shared" si="2"/>
        <v>0</v>
      </c>
    </row>
    <row r="11" spans="1:12" ht="12.75">
      <c r="A11" s="125">
        <v>5</v>
      </c>
      <c r="B11" s="178" t="s">
        <v>368</v>
      </c>
      <c r="C11" s="126">
        <v>7800</v>
      </c>
      <c r="D11" s="50"/>
      <c r="E11" s="50"/>
      <c r="F11" s="128"/>
      <c r="G11" s="129"/>
      <c r="H11" s="51"/>
      <c r="I11" s="452"/>
      <c r="J11" s="51">
        <f t="shared" si="0"/>
        <v>0</v>
      </c>
      <c r="K11" s="51">
        <f t="shared" si="1"/>
        <v>0</v>
      </c>
      <c r="L11" s="51">
        <f t="shared" si="2"/>
        <v>0</v>
      </c>
    </row>
    <row r="12" spans="1:12" ht="12.75">
      <c r="A12" s="125">
        <v>6</v>
      </c>
      <c r="B12" s="178" t="s">
        <v>369</v>
      </c>
      <c r="C12" s="126">
        <v>700</v>
      </c>
      <c r="D12" s="50"/>
      <c r="E12" s="50"/>
      <c r="F12" s="128"/>
      <c r="G12" s="129"/>
      <c r="H12" s="51"/>
      <c r="I12" s="452"/>
      <c r="J12" s="51">
        <f t="shared" si="0"/>
        <v>0</v>
      </c>
      <c r="K12" s="51">
        <f t="shared" si="1"/>
        <v>0</v>
      </c>
      <c r="L12" s="51">
        <f t="shared" si="2"/>
        <v>0</v>
      </c>
    </row>
    <row r="13" spans="1:12" ht="12.75">
      <c r="A13" s="125">
        <v>7</v>
      </c>
      <c r="B13" s="177" t="s">
        <v>370</v>
      </c>
      <c r="C13" s="126">
        <v>14000</v>
      </c>
      <c r="D13" s="50"/>
      <c r="E13" s="50"/>
      <c r="F13" s="128"/>
      <c r="G13" s="129"/>
      <c r="H13" s="51"/>
      <c r="I13" s="452"/>
      <c r="J13" s="51">
        <f t="shared" si="0"/>
        <v>0</v>
      </c>
      <c r="K13" s="51">
        <f t="shared" si="1"/>
        <v>0</v>
      </c>
      <c r="L13" s="51">
        <f t="shared" si="2"/>
        <v>0</v>
      </c>
    </row>
    <row r="14" spans="1:12" ht="12.75">
      <c r="A14" s="125">
        <v>8</v>
      </c>
      <c r="B14" s="177" t="s">
        <v>371</v>
      </c>
      <c r="C14" s="126">
        <v>200</v>
      </c>
      <c r="D14" s="50"/>
      <c r="E14" s="50"/>
      <c r="F14" s="128"/>
      <c r="G14" s="129"/>
      <c r="H14" s="51"/>
      <c r="I14" s="452"/>
      <c r="J14" s="51">
        <f t="shared" si="0"/>
        <v>0</v>
      </c>
      <c r="K14" s="51">
        <f t="shared" si="1"/>
        <v>0</v>
      </c>
      <c r="L14" s="51">
        <f t="shared" si="2"/>
        <v>0</v>
      </c>
    </row>
    <row r="15" spans="1:12" ht="12.75">
      <c r="A15" s="125">
        <v>9</v>
      </c>
      <c r="B15" s="177" t="s">
        <v>372</v>
      </c>
      <c r="C15" s="126">
        <v>18000</v>
      </c>
      <c r="D15" s="50"/>
      <c r="E15" s="50"/>
      <c r="F15" s="128"/>
      <c r="G15" s="129"/>
      <c r="H15" s="51"/>
      <c r="I15" s="452"/>
      <c r="J15" s="51">
        <f t="shared" si="0"/>
        <v>0</v>
      </c>
      <c r="K15" s="51">
        <f t="shared" si="1"/>
        <v>0</v>
      </c>
      <c r="L15" s="51">
        <f t="shared" si="2"/>
        <v>0</v>
      </c>
    </row>
    <row r="16" spans="1:12" ht="12.75">
      <c r="A16" s="125">
        <v>10</v>
      </c>
      <c r="B16" s="177" t="s">
        <v>373</v>
      </c>
      <c r="C16" s="126">
        <v>14000</v>
      </c>
      <c r="D16" s="50"/>
      <c r="E16" s="50"/>
      <c r="F16" s="128"/>
      <c r="G16" s="129"/>
      <c r="H16" s="51"/>
      <c r="I16" s="452"/>
      <c r="J16" s="51">
        <f t="shared" si="0"/>
        <v>0</v>
      </c>
      <c r="K16" s="51">
        <f t="shared" si="1"/>
        <v>0</v>
      </c>
      <c r="L16" s="51">
        <f t="shared" si="2"/>
        <v>0</v>
      </c>
    </row>
    <row r="17" spans="1:12" ht="12.75">
      <c r="A17" s="125">
        <v>11</v>
      </c>
      <c r="B17" s="177" t="s">
        <v>374</v>
      </c>
      <c r="C17" s="126">
        <v>22000</v>
      </c>
      <c r="D17" s="50"/>
      <c r="E17" s="50"/>
      <c r="F17" s="128"/>
      <c r="G17" s="129"/>
      <c r="H17" s="51"/>
      <c r="I17" s="452"/>
      <c r="J17" s="51">
        <f t="shared" si="0"/>
        <v>0</v>
      </c>
      <c r="K17" s="51">
        <f t="shared" si="1"/>
        <v>0</v>
      </c>
      <c r="L17" s="51">
        <f t="shared" si="2"/>
        <v>0</v>
      </c>
    </row>
    <row r="18" spans="1:12" ht="12.75">
      <c r="A18" s="125">
        <v>12</v>
      </c>
      <c r="B18" s="178" t="s">
        <v>375</v>
      </c>
      <c r="C18" s="126">
        <v>24000</v>
      </c>
      <c r="D18" s="50"/>
      <c r="E18" s="50"/>
      <c r="F18" s="128"/>
      <c r="G18" s="129"/>
      <c r="H18" s="51"/>
      <c r="I18" s="452"/>
      <c r="J18" s="51">
        <f t="shared" si="0"/>
        <v>0</v>
      </c>
      <c r="K18" s="51">
        <f t="shared" si="1"/>
        <v>0</v>
      </c>
      <c r="L18" s="51">
        <f t="shared" si="2"/>
        <v>0</v>
      </c>
    </row>
    <row r="19" spans="1:12" ht="12.75">
      <c r="A19" s="125">
        <v>13</v>
      </c>
      <c r="B19" s="178" t="s">
        <v>446</v>
      </c>
      <c r="C19" s="126">
        <v>22200</v>
      </c>
      <c r="D19" s="50"/>
      <c r="E19" s="66"/>
      <c r="F19" s="128"/>
      <c r="G19" s="129"/>
      <c r="H19" s="51"/>
      <c r="I19" s="452"/>
      <c r="J19" s="51">
        <f t="shared" si="0"/>
        <v>0</v>
      </c>
      <c r="K19" s="51">
        <f t="shared" si="1"/>
        <v>0</v>
      </c>
      <c r="L19" s="51">
        <f t="shared" si="2"/>
        <v>0</v>
      </c>
    </row>
    <row r="20" spans="1:12" ht="12.75">
      <c r="A20" s="125">
        <v>14</v>
      </c>
      <c r="B20" s="178" t="s">
        <v>376</v>
      </c>
      <c r="C20" s="126">
        <v>3000</v>
      </c>
      <c r="D20" s="50"/>
      <c r="E20" s="50"/>
      <c r="F20" s="128"/>
      <c r="G20" s="129"/>
      <c r="H20" s="51"/>
      <c r="I20" s="452"/>
      <c r="J20" s="51">
        <f t="shared" si="0"/>
        <v>0</v>
      </c>
      <c r="K20" s="51">
        <f t="shared" si="1"/>
        <v>0</v>
      </c>
      <c r="L20" s="51">
        <f t="shared" si="2"/>
        <v>0</v>
      </c>
    </row>
    <row r="21" spans="1:12" ht="12.75">
      <c r="A21" s="125">
        <v>15</v>
      </c>
      <c r="B21" s="177" t="s">
        <v>377</v>
      </c>
      <c r="C21" s="126">
        <v>6000</v>
      </c>
      <c r="D21" s="50"/>
      <c r="E21" s="50"/>
      <c r="F21" s="128"/>
      <c r="G21" s="129"/>
      <c r="H21" s="51"/>
      <c r="I21" s="452"/>
      <c r="J21" s="51">
        <f t="shared" si="0"/>
        <v>0</v>
      </c>
      <c r="K21" s="51">
        <f t="shared" si="1"/>
        <v>0</v>
      </c>
      <c r="L21" s="51">
        <f t="shared" si="2"/>
        <v>0</v>
      </c>
    </row>
    <row r="22" spans="1:12" ht="15.75" customHeight="1">
      <c r="A22" s="125">
        <v>16</v>
      </c>
      <c r="B22" s="177" t="s">
        <v>378</v>
      </c>
      <c r="C22" s="126">
        <v>400</v>
      </c>
      <c r="D22" s="50"/>
      <c r="E22" s="50"/>
      <c r="F22" s="128"/>
      <c r="G22" s="129"/>
      <c r="H22" s="51"/>
      <c r="I22" s="452"/>
      <c r="J22" s="51">
        <f t="shared" si="0"/>
        <v>0</v>
      </c>
      <c r="K22" s="51">
        <f t="shared" si="1"/>
        <v>0</v>
      </c>
      <c r="L22" s="51">
        <f t="shared" si="2"/>
        <v>0</v>
      </c>
    </row>
    <row r="23" spans="1:12" ht="12.75">
      <c r="A23" s="125">
        <v>17</v>
      </c>
      <c r="B23" s="177" t="s">
        <v>379</v>
      </c>
      <c r="C23" s="126">
        <v>1500</v>
      </c>
      <c r="D23" s="50"/>
      <c r="E23" s="50"/>
      <c r="F23" s="128"/>
      <c r="G23" s="129"/>
      <c r="H23" s="51"/>
      <c r="I23" s="452"/>
      <c r="J23" s="51">
        <f t="shared" si="0"/>
        <v>0</v>
      </c>
      <c r="K23" s="51">
        <f t="shared" si="1"/>
        <v>0</v>
      </c>
      <c r="L23" s="51">
        <f t="shared" si="2"/>
        <v>0</v>
      </c>
    </row>
    <row r="24" spans="1:12" ht="12.75">
      <c r="A24" s="125">
        <v>18</v>
      </c>
      <c r="B24" s="177" t="s">
        <v>380</v>
      </c>
      <c r="C24" s="126">
        <v>6400</v>
      </c>
      <c r="D24" s="50"/>
      <c r="E24" s="50"/>
      <c r="F24" s="128"/>
      <c r="G24" s="129"/>
      <c r="H24" s="51"/>
      <c r="I24" s="452"/>
      <c r="J24" s="51">
        <f t="shared" si="0"/>
        <v>0</v>
      </c>
      <c r="K24" s="51">
        <f t="shared" si="1"/>
        <v>0</v>
      </c>
      <c r="L24" s="51">
        <f t="shared" si="2"/>
        <v>0</v>
      </c>
    </row>
    <row r="25" spans="1:12" ht="12.75">
      <c r="A25" s="125">
        <v>19</v>
      </c>
      <c r="B25" s="177" t="s">
        <v>381</v>
      </c>
      <c r="C25" s="126">
        <v>52500</v>
      </c>
      <c r="D25" s="50"/>
      <c r="E25" s="50"/>
      <c r="F25" s="128"/>
      <c r="G25" s="129"/>
      <c r="H25" s="51"/>
      <c r="I25" s="452"/>
      <c r="J25" s="51">
        <f t="shared" si="0"/>
        <v>0</v>
      </c>
      <c r="K25" s="51">
        <f t="shared" si="1"/>
        <v>0</v>
      </c>
      <c r="L25" s="51">
        <f t="shared" si="2"/>
        <v>0</v>
      </c>
    </row>
    <row r="26" spans="1:12" ht="12.75">
      <c r="A26" s="125">
        <v>20</v>
      </c>
      <c r="B26" s="177" t="s">
        <v>382</v>
      </c>
      <c r="C26" s="126">
        <v>48000</v>
      </c>
      <c r="D26" s="50"/>
      <c r="E26" s="50"/>
      <c r="F26" s="128"/>
      <c r="G26" s="129"/>
      <c r="H26" s="51"/>
      <c r="I26" s="452"/>
      <c r="J26" s="51">
        <f t="shared" si="0"/>
        <v>0</v>
      </c>
      <c r="K26" s="51">
        <f t="shared" si="1"/>
        <v>0</v>
      </c>
      <c r="L26" s="51">
        <f t="shared" si="2"/>
        <v>0</v>
      </c>
    </row>
    <row r="27" spans="1:12" ht="12.75">
      <c r="A27" s="125">
        <v>21</v>
      </c>
      <c r="B27" s="177" t="s">
        <v>383</v>
      </c>
      <c r="C27" s="126">
        <v>2800</v>
      </c>
      <c r="D27" s="50"/>
      <c r="E27" s="50"/>
      <c r="F27" s="128"/>
      <c r="G27" s="129"/>
      <c r="H27" s="51"/>
      <c r="I27" s="452"/>
      <c r="J27" s="51">
        <f t="shared" si="0"/>
        <v>0</v>
      </c>
      <c r="K27" s="51">
        <f t="shared" si="1"/>
        <v>0</v>
      </c>
      <c r="L27" s="51">
        <f t="shared" si="2"/>
        <v>0</v>
      </c>
    </row>
    <row r="28" spans="1:12" ht="12.75">
      <c r="A28" s="125">
        <v>22</v>
      </c>
      <c r="B28" s="177" t="s">
        <v>384</v>
      </c>
      <c r="C28" s="126">
        <v>1750</v>
      </c>
      <c r="D28" s="139"/>
      <c r="E28" s="139"/>
      <c r="F28" s="128"/>
      <c r="G28" s="129"/>
      <c r="H28" s="51"/>
      <c r="I28" s="452"/>
      <c r="J28" s="51">
        <f t="shared" si="0"/>
        <v>0</v>
      </c>
      <c r="K28" s="51">
        <f t="shared" si="1"/>
        <v>0</v>
      </c>
      <c r="L28" s="51">
        <f t="shared" si="2"/>
        <v>0</v>
      </c>
    </row>
    <row r="29" spans="1:12" ht="12.75">
      <c r="A29" s="125">
        <v>23</v>
      </c>
      <c r="B29" s="177" t="s">
        <v>385</v>
      </c>
      <c r="C29" s="126">
        <v>32000</v>
      </c>
      <c r="D29" s="139"/>
      <c r="E29" s="139"/>
      <c r="F29" s="128"/>
      <c r="G29" s="129"/>
      <c r="H29" s="51"/>
      <c r="I29" s="452"/>
      <c r="J29" s="51">
        <f t="shared" si="0"/>
        <v>0</v>
      </c>
      <c r="K29" s="51">
        <f t="shared" si="1"/>
        <v>0</v>
      </c>
      <c r="L29" s="51">
        <f t="shared" si="2"/>
        <v>0</v>
      </c>
    </row>
    <row r="30" spans="1:12" ht="12.75">
      <c r="A30" s="125">
        <v>24</v>
      </c>
      <c r="B30" s="177" t="s">
        <v>386</v>
      </c>
      <c r="C30" s="131">
        <v>62000</v>
      </c>
      <c r="D30" s="139"/>
      <c r="E30" s="139"/>
      <c r="F30" s="128"/>
      <c r="G30" s="129"/>
      <c r="H30" s="51"/>
      <c r="I30" s="452"/>
      <c r="J30" s="51">
        <f t="shared" si="0"/>
        <v>0</v>
      </c>
      <c r="K30" s="51">
        <f t="shared" si="1"/>
        <v>0</v>
      </c>
      <c r="L30" s="51">
        <f t="shared" si="2"/>
        <v>0</v>
      </c>
    </row>
    <row r="31" spans="1:12" ht="12.75">
      <c r="A31" s="125">
        <v>25</v>
      </c>
      <c r="B31" s="177" t="s">
        <v>387</v>
      </c>
      <c r="C31" s="131">
        <v>62000</v>
      </c>
      <c r="D31" s="139"/>
      <c r="E31" s="139"/>
      <c r="F31" s="128"/>
      <c r="G31" s="129"/>
      <c r="H31" s="51"/>
      <c r="I31" s="452"/>
      <c r="J31" s="51">
        <f t="shared" si="0"/>
        <v>0</v>
      </c>
      <c r="K31" s="51">
        <f t="shared" si="1"/>
        <v>0</v>
      </c>
      <c r="L31" s="51">
        <f t="shared" si="2"/>
        <v>0</v>
      </c>
    </row>
    <row r="32" spans="1:12" ht="12.75">
      <c r="A32" s="125">
        <v>26</v>
      </c>
      <c r="B32" s="177" t="s">
        <v>388</v>
      </c>
      <c r="C32" s="126">
        <v>18000</v>
      </c>
      <c r="D32" s="139"/>
      <c r="E32" s="139"/>
      <c r="F32" s="128"/>
      <c r="G32" s="129"/>
      <c r="H32" s="51"/>
      <c r="I32" s="452"/>
      <c r="J32" s="51">
        <f t="shared" si="0"/>
        <v>0</v>
      </c>
      <c r="K32" s="51">
        <f t="shared" si="1"/>
        <v>0</v>
      </c>
      <c r="L32" s="51">
        <f t="shared" si="2"/>
        <v>0</v>
      </c>
    </row>
    <row r="33" spans="1:12" ht="12.75">
      <c r="A33" s="125">
        <v>27</v>
      </c>
      <c r="B33" s="177" t="s">
        <v>389</v>
      </c>
      <c r="C33" s="126">
        <v>4800</v>
      </c>
      <c r="D33" s="139"/>
      <c r="E33" s="139"/>
      <c r="F33" s="128"/>
      <c r="G33" s="129"/>
      <c r="H33" s="51"/>
      <c r="I33" s="452"/>
      <c r="J33" s="51">
        <f t="shared" si="0"/>
        <v>0</v>
      </c>
      <c r="K33" s="51">
        <f t="shared" si="1"/>
        <v>0</v>
      </c>
      <c r="L33" s="51">
        <f t="shared" si="2"/>
        <v>0</v>
      </c>
    </row>
    <row r="34" spans="1:12" ht="12.75">
      <c r="A34" s="125">
        <v>28</v>
      </c>
      <c r="B34" s="177" t="s">
        <v>390</v>
      </c>
      <c r="C34" s="126">
        <v>4000</v>
      </c>
      <c r="D34" s="139"/>
      <c r="E34" s="139"/>
      <c r="F34" s="128"/>
      <c r="G34" s="129"/>
      <c r="H34" s="51"/>
      <c r="I34" s="452"/>
      <c r="J34" s="51">
        <f t="shared" si="0"/>
        <v>0</v>
      </c>
      <c r="K34" s="51">
        <f t="shared" si="1"/>
        <v>0</v>
      </c>
      <c r="L34" s="51">
        <f t="shared" si="2"/>
        <v>0</v>
      </c>
    </row>
    <row r="35" spans="1:12" ht="12.75">
      <c r="A35" s="140">
        <v>29</v>
      </c>
      <c r="B35" s="179" t="s">
        <v>391</v>
      </c>
      <c r="C35" s="126">
        <v>3000</v>
      </c>
      <c r="D35" s="139"/>
      <c r="E35" s="139"/>
      <c r="F35" s="128"/>
      <c r="G35" s="129"/>
      <c r="H35" s="51"/>
      <c r="I35" s="452"/>
      <c r="J35" s="51">
        <f t="shared" si="0"/>
        <v>0</v>
      </c>
      <c r="K35" s="51">
        <f t="shared" si="1"/>
        <v>0</v>
      </c>
      <c r="L35" s="51">
        <f t="shared" si="2"/>
        <v>0</v>
      </c>
    </row>
    <row r="36" spans="1:12" ht="12.75">
      <c r="A36" s="140">
        <v>30</v>
      </c>
      <c r="B36" s="179" t="s">
        <v>449</v>
      </c>
      <c r="C36" s="126">
        <v>200</v>
      </c>
      <c r="D36" s="139"/>
      <c r="E36" s="139"/>
      <c r="F36" s="128"/>
      <c r="G36" s="129"/>
      <c r="H36" s="51"/>
      <c r="I36" s="452"/>
      <c r="J36" s="51">
        <f t="shared" si="0"/>
        <v>0</v>
      </c>
      <c r="K36" s="51">
        <f t="shared" si="1"/>
        <v>0</v>
      </c>
      <c r="L36" s="51">
        <f t="shared" si="2"/>
        <v>0</v>
      </c>
    </row>
    <row r="37" spans="1:12" ht="12.75">
      <c r="A37" s="140">
        <v>31</v>
      </c>
      <c r="B37" s="179" t="s">
        <v>392</v>
      </c>
      <c r="C37" s="126">
        <v>1200</v>
      </c>
      <c r="D37" s="139"/>
      <c r="E37" s="139"/>
      <c r="F37" s="128"/>
      <c r="G37" s="129"/>
      <c r="H37" s="51"/>
      <c r="I37" s="452"/>
      <c r="J37" s="51">
        <f t="shared" si="0"/>
        <v>0</v>
      </c>
      <c r="K37" s="51">
        <f t="shared" si="1"/>
        <v>0</v>
      </c>
      <c r="L37" s="51">
        <f t="shared" si="2"/>
        <v>0</v>
      </c>
    </row>
    <row r="38" spans="1:12" ht="12.75">
      <c r="A38" s="140">
        <v>32</v>
      </c>
      <c r="B38" s="179" t="s">
        <v>393</v>
      </c>
      <c r="C38" s="126">
        <v>1200</v>
      </c>
      <c r="D38" s="139"/>
      <c r="E38" s="139"/>
      <c r="F38" s="128"/>
      <c r="G38" s="129"/>
      <c r="H38" s="51"/>
      <c r="I38" s="452"/>
      <c r="J38" s="51">
        <f t="shared" si="0"/>
        <v>0</v>
      </c>
      <c r="K38" s="51">
        <f t="shared" si="1"/>
        <v>0</v>
      </c>
      <c r="L38" s="51">
        <f t="shared" si="2"/>
        <v>0</v>
      </c>
    </row>
    <row r="39" spans="1:12" ht="12.75">
      <c r="A39" s="140">
        <v>33</v>
      </c>
      <c r="B39" s="179" t="s">
        <v>394</v>
      </c>
      <c r="C39" s="126">
        <v>600</v>
      </c>
      <c r="D39" s="139"/>
      <c r="E39" s="139"/>
      <c r="F39" s="128"/>
      <c r="G39" s="129"/>
      <c r="H39" s="51"/>
      <c r="I39" s="452"/>
      <c r="J39" s="51">
        <f t="shared" si="0"/>
        <v>0</v>
      </c>
      <c r="K39" s="51">
        <f t="shared" si="1"/>
        <v>0</v>
      </c>
      <c r="L39" s="51">
        <f t="shared" si="2"/>
        <v>0</v>
      </c>
    </row>
    <row r="40" spans="1:12" ht="12.75">
      <c r="A40" s="140">
        <v>34</v>
      </c>
      <c r="B40" s="179" t="s">
        <v>219</v>
      </c>
      <c r="C40" s="126">
        <v>4000</v>
      </c>
      <c r="D40" s="139"/>
      <c r="E40" s="139"/>
      <c r="F40" s="128"/>
      <c r="G40" s="129"/>
      <c r="H40" s="51"/>
      <c r="I40" s="452"/>
      <c r="J40" s="51">
        <f t="shared" si="0"/>
        <v>0</v>
      </c>
      <c r="K40" s="51">
        <f t="shared" si="1"/>
        <v>0</v>
      </c>
      <c r="L40" s="51">
        <f t="shared" si="2"/>
        <v>0</v>
      </c>
    </row>
    <row r="41" spans="1:12" ht="12.75">
      <c r="A41" s="50">
        <v>35</v>
      </c>
      <c r="B41" s="177" t="s">
        <v>395</v>
      </c>
      <c r="C41" s="126">
        <v>4000</v>
      </c>
      <c r="D41" s="139"/>
      <c r="E41" s="139"/>
      <c r="F41" s="128"/>
      <c r="G41" s="129"/>
      <c r="H41" s="51"/>
      <c r="I41" s="452"/>
      <c r="J41" s="51">
        <f>H41*I41+H41</f>
        <v>0</v>
      </c>
      <c r="K41" s="51">
        <f>G41*H41</f>
        <v>0</v>
      </c>
      <c r="L41" s="51">
        <f>K41*I41+K41</f>
        <v>0</v>
      </c>
    </row>
    <row r="42" spans="1:12" ht="12.75">
      <c r="A42" s="50">
        <v>36</v>
      </c>
      <c r="B42" s="177" t="s">
        <v>396</v>
      </c>
      <c r="C42" s="126">
        <v>600</v>
      </c>
      <c r="D42" s="139"/>
      <c r="E42" s="139"/>
      <c r="F42" s="128"/>
      <c r="G42" s="129"/>
      <c r="H42" s="51"/>
      <c r="I42" s="452"/>
      <c r="J42" s="51">
        <f>H42*I42+H42</f>
        <v>0</v>
      </c>
      <c r="K42" s="51">
        <f>G42*H42</f>
        <v>0</v>
      </c>
      <c r="L42" s="51">
        <f>K42*I42+K42</f>
        <v>0</v>
      </c>
    </row>
    <row r="43" spans="1:12" ht="12.75">
      <c r="A43" s="50">
        <v>37</v>
      </c>
      <c r="B43" s="177" t="s">
        <v>397</v>
      </c>
      <c r="C43" s="126">
        <v>900</v>
      </c>
      <c r="D43" s="139"/>
      <c r="E43" s="139"/>
      <c r="F43" s="128"/>
      <c r="G43" s="129"/>
      <c r="H43" s="51"/>
      <c r="I43" s="452"/>
      <c r="J43" s="51">
        <f>H43*I43+H43</f>
        <v>0</v>
      </c>
      <c r="K43" s="51">
        <f>G43*H43</f>
        <v>0</v>
      </c>
      <c r="L43" s="51">
        <f>K43*I43+K43</f>
        <v>0</v>
      </c>
    </row>
    <row r="44" spans="1:12" ht="12.75">
      <c r="A44" s="50">
        <v>38</v>
      </c>
      <c r="B44" s="189" t="s">
        <v>434</v>
      </c>
      <c r="C44" s="126">
        <v>900</v>
      </c>
      <c r="D44" s="139"/>
      <c r="E44" s="139"/>
      <c r="F44" s="128"/>
      <c r="G44" s="129"/>
      <c r="H44" s="51"/>
      <c r="I44" s="452"/>
      <c r="J44" s="51">
        <f>H44*I44+H44</f>
        <v>0</v>
      </c>
      <c r="K44" s="51">
        <f>G44*H44</f>
        <v>0</v>
      </c>
      <c r="L44" s="51">
        <f>K44*I44+K44</f>
        <v>0</v>
      </c>
    </row>
    <row r="45" spans="1:12" ht="12.75">
      <c r="A45" s="50">
        <v>39</v>
      </c>
      <c r="B45" s="189" t="s">
        <v>447</v>
      </c>
      <c r="C45" s="126">
        <v>200</v>
      </c>
      <c r="D45" s="139"/>
      <c r="E45" s="139"/>
      <c r="F45" s="128"/>
      <c r="G45" s="129"/>
      <c r="H45" s="51"/>
      <c r="I45" s="452"/>
      <c r="J45" s="51">
        <f>H45*I45+H45</f>
        <v>0</v>
      </c>
      <c r="K45" s="51">
        <f>G45*H45</f>
        <v>0</v>
      </c>
      <c r="L45" s="51">
        <f>K45*I45+K45</f>
        <v>0</v>
      </c>
    </row>
    <row r="46" spans="1:12" ht="12.75">
      <c r="A46" s="139"/>
      <c r="B46" s="180" t="s">
        <v>398</v>
      </c>
      <c r="C46" s="132">
        <f>SUM(C7:C45)</f>
        <v>509650</v>
      </c>
      <c r="D46" s="139"/>
      <c r="E46" s="139"/>
      <c r="F46" s="128"/>
      <c r="G46" s="129"/>
      <c r="H46" s="51"/>
      <c r="I46" s="130"/>
      <c r="J46" s="51" t="s">
        <v>399</v>
      </c>
      <c r="K46" s="133">
        <f>SUM(K7:K45)</f>
        <v>0</v>
      </c>
      <c r="L46" s="133">
        <f>SUM(L7:L45)</f>
        <v>0</v>
      </c>
    </row>
    <row r="47" spans="1:12" ht="12.75">
      <c r="A47" s="139"/>
      <c r="B47" s="180"/>
      <c r="C47" s="132"/>
      <c r="D47" s="139"/>
      <c r="E47" s="139"/>
      <c r="F47" s="128"/>
      <c r="G47" s="129"/>
      <c r="H47" s="51"/>
      <c r="I47" s="130"/>
      <c r="J47" s="51" t="s">
        <v>454</v>
      </c>
      <c r="K47" s="133">
        <f>L46-K46</f>
        <v>0</v>
      </c>
      <c r="L47" s="133"/>
    </row>
    <row r="48" spans="1:12" ht="12.75">
      <c r="A48" s="141"/>
      <c r="B48" s="134" t="s">
        <v>280</v>
      </c>
      <c r="C48" s="135"/>
      <c r="D48" s="141"/>
      <c r="E48" s="141"/>
      <c r="F48" s="141"/>
      <c r="G48" s="141"/>
      <c r="H48" s="141"/>
      <c r="I48" s="141"/>
      <c r="J48" s="141"/>
      <c r="K48" s="141"/>
      <c r="L48" s="136"/>
    </row>
    <row r="49" spans="1:12" ht="12.75">
      <c r="A49" s="142"/>
      <c r="B49" s="142"/>
      <c r="C49" s="137"/>
      <c r="D49" s="142"/>
      <c r="E49" s="142"/>
      <c r="F49" s="142"/>
      <c r="G49" s="142"/>
      <c r="H49" s="142"/>
      <c r="I49" s="142"/>
      <c r="J49" s="142"/>
      <c r="K49" s="142"/>
      <c r="L49" s="138"/>
    </row>
    <row r="50" spans="1:12" ht="12.75">
      <c r="A50" s="41" t="s">
        <v>400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46"/>
    </row>
    <row r="51" spans="1:12" ht="48">
      <c r="A51" s="43" t="s">
        <v>254</v>
      </c>
      <c r="B51" s="43" t="s">
        <v>282</v>
      </c>
      <c r="C51" s="43" t="s">
        <v>283</v>
      </c>
      <c r="D51" s="43" t="s">
        <v>284</v>
      </c>
      <c r="E51" s="43" t="s">
        <v>543</v>
      </c>
      <c r="F51" s="43" t="s">
        <v>401</v>
      </c>
      <c r="G51" s="43" t="s">
        <v>218</v>
      </c>
      <c r="H51" s="43" t="s">
        <v>402</v>
      </c>
      <c r="I51" s="43" t="s">
        <v>540</v>
      </c>
      <c r="J51" s="43" t="s">
        <v>541</v>
      </c>
      <c r="K51" s="117"/>
      <c r="L51" s="63"/>
    </row>
    <row r="52" spans="1:12" ht="12.75">
      <c r="A52" s="43">
        <v>1</v>
      </c>
      <c r="B52" s="43"/>
      <c r="C52" s="43"/>
      <c r="D52" s="43"/>
      <c r="E52" s="129"/>
      <c r="F52" s="51"/>
      <c r="G52" s="452"/>
      <c r="H52" s="51">
        <f>F52*G52+F52</f>
        <v>0</v>
      </c>
      <c r="I52" s="51">
        <f>E52*F52</f>
        <v>0</v>
      </c>
      <c r="J52" s="51">
        <f>I52*G52+I52</f>
        <v>0</v>
      </c>
      <c r="K52" s="117"/>
      <c r="L52" s="63"/>
    </row>
    <row r="53" spans="1:12" ht="12.75">
      <c r="A53" s="43">
        <v>2</v>
      </c>
      <c r="B53" s="50"/>
      <c r="C53" s="50"/>
      <c r="D53" s="50"/>
      <c r="E53" s="128"/>
      <c r="F53" s="145"/>
      <c r="G53" s="452"/>
      <c r="H53" s="51">
        <f aca="true" t="shared" si="3" ref="H53:H76">F53*G53+F53</f>
        <v>0</v>
      </c>
      <c r="I53" s="51">
        <f aca="true" t="shared" si="4" ref="I53:I76">E53*F53</f>
        <v>0</v>
      </c>
      <c r="J53" s="51">
        <f aca="true" t="shared" si="5" ref="J53:J76">I53*G53+I53</f>
        <v>0</v>
      </c>
      <c r="K53" s="117"/>
      <c r="L53" s="57"/>
    </row>
    <row r="54" spans="1:12" ht="12.75">
      <c r="A54" s="43">
        <v>3</v>
      </c>
      <c r="B54" s="50"/>
      <c r="C54" s="50"/>
      <c r="D54" s="50"/>
      <c r="E54" s="128"/>
      <c r="F54" s="145"/>
      <c r="G54" s="452"/>
      <c r="H54" s="51">
        <f t="shared" si="3"/>
        <v>0</v>
      </c>
      <c r="I54" s="51">
        <f t="shared" si="4"/>
        <v>0</v>
      </c>
      <c r="J54" s="51">
        <f t="shared" si="5"/>
        <v>0</v>
      </c>
      <c r="K54" s="117"/>
      <c r="L54" s="57"/>
    </row>
    <row r="55" spans="1:12" ht="12.75">
      <c r="A55" s="43">
        <v>4</v>
      </c>
      <c r="B55" s="50"/>
      <c r="C55" s="50"/>
      <c r="D55" s="50"/>
      <c r="E55" s="128"/>
      <c r="F55" s="145"/>
      <c r="G55" s="452"/>
      <c r="H55" s="51">
        <f t="shared" si="3"/>
        <v>0</v>
      </c>
      <c r="I55" s="51">
        <f t="shared" si="4"/>
        <v>0</v>
      </c>
      <c r="J55" s="51">
        <f t="shared" si="5"/>
        <v>0</v>
      </c>
      <c r="K55" s="117"/>
      <c r="L55" s="57"/>
    </row>
    <row r="56" spans="1:12" ht="12.75">
      <c r="A56" s="43">
        <v>5</v>
      </c>
      <c r="B56" s="50"/>
      <c r="C56" s="50"/>
      <c r="D56" s="50"/>
      <c r="E56" s="128"/>
      <c r="F56" s="145"/>
      <c r="G56" s="452"/>
      <c r="H56" s="51">
        <f t="shared" si="3"/>
        <v>0</v>
      </c>
      <c r="I56" s="51">
        <f t="shared" si="4"/>
        <v>0</v>
      </c>
      <c r="J56" s="51">
        <f t="shared" si="5"/>
        <v>0</v>
      </c>
      <c r="K56" s="117"/>
      <c r="L56" s="57"/>
    </row>
    <row r="57" spans="1:12" ht="12.75">
      <c r="A57" s="43">
        <v>6</v>
      </c>
      <c r="B57" s="66"/>
      <c r="C57" s="50"/>
      <c r="D57" s="50"/>
      <c r="E57" s="128"/>
      <c r="F57" s="145"/>
      <c r="G57" s="452"/>
      <c r="H57" s="51">
        <f t="shared" si="3"/>
        <v>0</v>
      </c>
      <c r="I57" s="51">
        <f t="shared" si="4"/>
        <v>0</v>
      </c>
      <c r="J57" s="51">
        <f t="shared" si="5"/>
        <v>0</v>
      </c>
      <c r="K57" s="117"/>
      <c r="L57" s="57"/>
    </row>
    <row r="58" spans="1:12" ht="12.75">
      <c r="A58" s="43">
        <v>7</v>
      </c>
      <c r="B58" s="50"/>
      <c r="C58" s="50"/>
      <c r="D58" s="50"/>
      <c r="E58" s="128"/>
      <c r="F58" s="145"/>
      <c r="G58" s="452"/>
      <c r="H58" s="51">
        <f t="shared" si="3"/>
        <v>0</v>
      </c>
      <c r="I58" s="51">
        <f t="shared" si="4"/>
        <v>0</v>
      </c>
      <c r="J58" s="51">
        <f t="shared" si="5"/>
        <v>0</v>
      </c>
      <c r="K58" s="117"/>
      <c r="L58" s="57"/>
    </row>
    <row r="59" spans="1:12" ht="12.75">
      <c r="A59" s="43">
        <v>8</v>
      </c>
      <c r="B59" s="66"/>
      <c r="C59" s="50"/>
      <c r="D59" s="50"/>
      <c r="E59" s="129"/>
      <c r="F59" s="145"/>
      <c r="G59" s="452"/>
      <c r="H59" s="51">
        <f t="shared" si="3"/>
        <v>0</v>
      </c>
      <c r="I59" s="51">
        <f t="shared" si="4"/>
        <v>0</v>
      </c>
      <c r="J59" s="51">
        <f t="shared" si="5"/>
        <v>0</v>
      </c>
      <c r="K59" s="117"/>
      <c r="L59" s="57"/>
    </row>
    <row r="60" spans="1:12" ht="12.75">
      <c r="A60" s="43">
        <v>9</v>
      </c>
      <c r="B60" s="50"/>
      <c r="C60" s="50"/>
      <c r="D60" s="50"/>
      <c r="E60" s="128"/>
      <c r="F60" s="145"/>
      <c r="G60" s="452"/>
      <c r="H60" s="51">
        <f t="shared" si="3"/>
        <v>0</v>
      </c>
      <c r="I60" s="51">
        <f t="shared" si="4"/>
        <v>0</v>
      </c>
      <c r="J60" s="51">
        <f t="shared" si="5"/>
        <v>0</v>
      </c>
      <c r="K60" s="117"/>
      <c r="L60" s="57"/>
    </row>
    <row r="61" spans="1:12" ht="12.75">
      <c r="A61" s="43">
        <v>10</v>
      </c>
      <c r="B61" s="50"/>
      <c r="C61" s="50"/>
      <c r="D61" s="50"/>
      <c r="E61" s="128"/>
      <c r="F61" s="145"/>
      <c r="G61" s="452"/>
      <c r="H61" s="51">
        <f t="shared" si="3"/>
        <v>0</v>
      </c>
      <c r="I61" s="51">
        <f t="shared" si="4"/>
        <v>0</v>
      </c>
      <c r="J61" s="51">
        <f t="shared" si="5"/>
        <v>0</v>
      </c>
      <c r="K61" s="117"/>
      <c r="L61" s="57"/>
    </row>
    <row r="62" spans="1:12" ht="12.75">
      <c r="A62" s="43">
        <v>11</v>
      </c>
      <c r="B62" s="50"/>
      <c r="C62" s="50"/>
      <c r="D62" s="50"/>
      <c r="E62" s="128"/>
      <c r="F62" s="145"/>
      <c r="G62" s="452"/>
      <c r="H62" s="51">
        <f t="shared" si="3"/>
        <v>0</v>
      </c>
      <c r="I62" s="51">
        <f t="shared" si="4"/>
        <v>0</v>
      </c>
      <c r="J62" s="51">
        <f t="shared" si="5"/>
        <v>0</v>
      </c>
      <c r="K62" s="117"/>
      <c r="L62" s="57"/>
    </row>
    <row r="63" spans="1:12" ht="12.75">
      <c r="A63" s="43">
        <v>12</v>
      </c>
      <c r="B63" s="50"/>
      <c r="C63" s="50"/>
      <c r="D63" s="50"/>
      <c r="E63" s="128"/>
      <c r="F63" s="145"/>
      <c r="G63" s="452"/>
      <c r="H63" s="51">
        <f t="shared" si="3"/>
        <v>0</v>
      </c>
      <c r="I63" s="51">
        <f t="shared" si="4"/>
        <v>0</v>
      </c>
      <c r="J63" s="51">
        <f t="shared" si="5"/>
        <v>0</v>
      </c>
      <c r="K63" s="117"/>
      <c r="L63" s="57"/>
    </row>
    <row r="64" spans="1:12" ht="12.75">
      <c r="A64" s="43">
        <v>13</v>
      </c>
      <c r="B64" s="50"/>
      <c r="C64" s="50"/>
      <c r="D64" s="50"/>
      <c r="E64" s="128"/>
      <c r="F64" s="145"/>
      <c r="G64" s="452"/>
      <c r="H64" s="51">
        <f t="shared" si="3"/>
        <v>0</v>
      </c>
      <c r="I64" s="51">
        <f t="shared" si="4"/>
        <v>0</v>
      </c>
      <c r="J64" s="51">
        <f t="shared" si="5"/>
        <v>0</v>
      </c>
      <c r="K64" s="117"/>
      <c r="L64" s="57"/>
    </row>
    <row r="65" spans="1:12" ht="12.75">
      <c r="A65" s="43">
        <v>14</v>
      </c>
      <c r="B65" s="50"/>
      <c r="C65" s="50"/>
      <c r="D65" s="50"/>
      <c r="E65" s="128"/>
      <c r="F65" s="145"/>
      <c r="G65" s="452"/>
      <c r="H65" s="51">
        <f t="shared" si="3"/>
        <v>0</v>
      </c>
      <c r="I65" s="51">
        <f t="shared" si="4"/>
        <v>0</v>
      </c>
      <c r="J65" s="51">
        <f t="shared" si="5"/>
        <v>0</v>
      </c>
      <c r="K65" s="117"/>
      <c r="L65" s="57"/>
    </row>
    <row r="66" spans="1:12" ht="12.75">
      <c r="A66" s="43">
        <v>15</v>
      </c>
      <c r="B66" s="50"/>
      <c r="C66" s="50"/>
      <c r="D66" s="50"/>
      <c r="E66" s="128"/>
      <c r="F66" s="145"/>
      <c r="G66" s="452"/>
      <c r="H66" s="51">
        <f t="shared" si="3"/>
        <v>0</v>
      </c>
      <c r="I66" s="51">
        <f t="shared" si="4"/>
        <v>0</v>
      </c>
      <c r="J66" s="51">
        <f t="shared" si="5"/>
        <v>0</v>
      </c>
      <c r="K66" s="117"/>
      <c r="L66" s="57"/>
    </row>
    <row r="67" spans="1:12" ht="12.75">
      <c r="A67" s="43">
        <v>16</v>
      </c>
      <c r="B67" s="50"/>
      <c r="C67" s="50"/>
      <c r="D67" s="50"/>
      <c r="E67" s="128"/>
      <c r="F67" s="145"/>
      <c r="G67" s="452"/>
      <c r="H67" s="51">
        <f t="shared" si="3"/>
        <v>0</v>
      </c>
      <c r="I67" s="51">
        <f t="shared" si="4"/>
        <v>0</v>
      </c>
      <c r="J67" s="51">
        <f t="shared" si="5"/>
        <v>0</v>
      </c>
      <c r="K67" s="117"/>
      <c r="L67" s="57"/>
    </row>
    <row r="68" spans="1:12" ht="12.75">
      <c r="A68" s="43">
        <v>17</v>
      </c>
      <c r="B68" s="50"/>
      <c r="C68" s="50"/>
      <c r="D68" s="50"/>
      <c r="E68" s="128"/>
      <c r="F68" s="145"/>
      <c r="G68" s="452"/>
      <c r="H68" s="51">
        <f t="shared" si="3"/>
        <v>0</v>
      </c>
      <c r="I68" s="51">
        <f t="shared" si="4"/>
        <v>0</v>
      </c>
      <c r="J68" s="51">
        <f t="shared" si="5"/>
        <v>0</v>
      </c>
      <c r="K68" s="117"/>
      <c r="L68" s="57"/>
    </row>
    <row r="69" spans="1:12" ht="12.75">
      <c r="A69" s="43">
        <v>18</v>
      </c>
      <c r="B69" s="50"/>
      <c r="C69" s="50"/>
      <c r="D69" s="50"/>
      <c r="E69" s="128"/>
      <c r="F69" s="145"/>
      <c r="G69" s="452"/>
      <c r="H69" s="51">
        <f t="shared" si="3"/>
        <v>0</v>
      </c>
      <c r="I69" s="51">
        <f t="shared" si="4"/>
        <v>0</v>
      </c>
      <c r="J69" s="51">
        <f t="shared" si="5"/>
        <v>0</v>
      </c>
      <c r="K69" s="117"/>
      <c r="L69" s="57"/>
    </row>
    <row r="70" spans="1:12" ht="12.75">
      <c r="A70" s="43">
        <v>19</v>
      </c>
      <c r="B70" s="50"/>
      <c r="C70" s="50"/>
      <c r="D70" s="50"/>
      <c r="E70" s="128"/>
      <c r="F70" s="145"/>
      <c r="G70" s="452"/>
      <c r="H70" s="51">
        <f t="shared" si="3"/>
        <v>0</v>
      </c>
      <c r="I70" s="51">
        <f t="shared" si="4"/>
        <v>0</v>
      </c>
      <c r="J70" s="51">
        <f t="shared" si="5"/>
        <v>0</v>
      </c>
      <c r="K70" s="117"/>
      <c r="L70" s="57"/>
    </row>
    <row r="71" spans="1:12" ht="12.75">
      <c r="A71" s="43">
        <v>20</v>
      </c>
      <c r="B71" s="50"/>
      <c r="C71" s="50"/>
      <c r="D71" s="50"/>
      <c r="E71" s="128"/>
      <c r="F71" s="145"/>
      <c r="G71" s="452"/>
      <c r="H71" s="51">
        <f t="shared" si="3"/>
        <v>0</v>
      </c>
      <c r="I71" s="51">
        <f t="shared" si="4"/>
        <v>0</v>
      </c>
      <c r="J71" s="51">
        <f t="shared" si="5"/>
        <v>0</v>
      </c>
      <c r="K71" s="117"/>
      <c r="L71" s="57"/>
    </row>
    <row r="72" spans="1:12" ht="12.75">
      <c r="A72" s="43">
        <v>21</v>
      </c>
      <c r="B72" s="50"/>
      <c r="C72" s="50"/>
      <c r="D72" s="50"/>
      <c r="E72" s="128"/>
      <c r="F72" s="145"/>
      <c r="G72" s="452"/>
      <c r="H72" s="51">
        <f t="shared" si="3"/>
        <v>0</v>
      </c>
      <c r="I72" s="51">
        <f t="shared" si="4"/>
        <v>0</v>
      </c>
      <c r="J72" s="51">
        <f t="shared" si="5"/>
        <v>0</v>
      </c>
      <c r="K72" s="117"/>
      <c r="L72" s="57"/>
    </row>
    <row r="73" spans="1:12" ht="12.75">
      <c r="A73" s="43">
        <v>22</v>
      </c>
      <c r="B73" s="50"/>
      <c r="C73" s="50"/>
      <c r="D73" s="50"/>
      <c r="E73" s="128"/>
      <c r="F73" s="145"/>
      <c r="G73" s="452"/>
      <c r="H73" s="51">
        <f t="shared" si="3"/>
        <v>0</v>
      </c>
      <c r="I73" s="51">
        <f t="shared" si="4"/>
        <v>0</v>
      </c>
      <c r="J73" s="51">
        <f t="shared" si="5"/>
        <v>0</v>
      </c>
      <c r="K73" s="117"/>
      <c r="L73" s="57"/>
    </row>
    <row r="74" spans="1:12" ht="12.75">
      <c r="A74" s="43">
        <v>23</v>
      </c>
      <c r="B74" s="50"/>
      <c r="C74" s="50"/>
      <c r="D74" s="50"/>
      <c r="E74" s="128"/>
      <c r="F74" s="145"/>
      <c r="G74" s="452"/>
      <c r="H74" s="51">
        <f t="shared" si="3"/>
        <v>0</v>
      </c>
      <c r="I74" s="51">
        <f t="shared" si="4"/>
        <v>0</v>
      </c>
      <c r="J74" s="51">
        <f t="shared" si="5"/>
        <v>0</v>
      </c>
      <c r="K74" s="117"/>
      <c r="L74" s="57"/>
    </row>
    <row r="75" spans="1:12" ht="12.75">
      <c r="A75" s="43">
        <v>24</v>
      </c>
      <c r="B75" s="50"/>
      <c r="C75" s="50"/>
      <c r="D75" s="50"/>
      <c r="E75" s="128"/>
      <c r="F75" s="145"/>
      <c r="G75" s="452"/>
      <c r="H75" s="51">
        <f t="shared" si="3"/>
        <v>0</v>
      </c>
      <c r="I75" s="51">
        <f t="shared" si="4"/>
        <v>0</v>
      </c>
      <c r="J75" s="51">
        <f t="shared" si="5"/>
        <v>0</v>
      </c>
      <c r="K75" s="117"/>
      <c r="L75" s="57"/>
    </row>
    <row r="76" spans="1:12" ht="12.75">
      <c r="A76" s="43">
        <v>25</v>
      </c>
      <c r="B76" s="50"/>
      <c r="C76" s="50"/>
      <c r="D76" s="50"/>
      <c r="E76" s="128"/>
      <c r="F76" s="145"/>
      <c r="G76" s="452"/>
      <c r="H76" s="51">
        <f t="shared" si="3"/>
        <v>0</v>
      </c>
      <c r="I76" s="51">
        <f t="shared" si="4"/>
        <v>0</v>
      </c>
      <c r="J76" s="51">
        <f t="shared" si="5"/>
        <v>0</v>
      </c>
      <c r="K76" s="117"/>
      <c r="L76" s="57"/>
    </row>
    <row r="77" spans="1:12" ht="12.75">
      <c r="A77" s="43">
        <v>26</v>
      </c>
      <c r="B77" s="50"/>
      <c r="C77" s="50"/>
      <c r="D77" s="50"/>
      <c r="E77" s="128"/>
      <c r="F77" s="145"/>
      <c r="G77" s="452"/>
      <c r="H77" s="51">
        <f>F77*G77+F77</f>
        <v>0</v>
      </c>
      <c r="I77" s="51">
        <f>E77*F77</f>
        <v>0</v>
      </c>
      <c r="J77" s="51">
        <f>I77*G77+I77</f>
        <v>0</v>
      </c>
      <c r="K77" s="117"/>
      <c r="L77" s="57"/>
    </row>
    <row r="78" spans="1:12" ht="12.75">
      <c r="A78" s="43">
        <v>27</v>
      </c>
      <c r="B78" s="50"/>
      <c r="C78" s="50"/>
      <c r="D78" s="50"/>
      <c r="E78" s="128"/>
      <c r="F78" s="145"/>
      <c r="G78" s="452"/>
      <c r="H78" s="51">
        <f aca="true" t="shared" si="6" ref="H78:H98">F78*G78+F78</f>
        <v>0</v>
      </c>
      <c r="I78" s="51">
        <f aca="true" t="shared" si="7" ref="I78:I98">E78*F78</f>
        <v>0</v>
      </c>
      <c r="J78" s="51">
        <f aca="true" t="shared" si="8" ref="J78:J98">I78*G78+I78</f>
        <v>0</v>
      </c>
      <c r="K78" s="117"/>
      <c r="L78" s="57"/>
    </row>
    <row r="79" spans="1:12" ht="12.75">
      <c r="A79" s="43">
        <v>28</v>
      </c>
      <c r="B79" s="50"/>
      <c r="C79" s="50"/>
      <c r="D79" s="50"/>
      <c r="E79" s="128"/>
      <c r="F79" s="145"/>
      <c r="G79" s="452"/>
      <c r="H79" s="51">
        <f t="shared" si="6"/>
        <v>0</v>
      </c>
      <c r="I79" s="51">
        <f t="shared" si="7"/>
        <v>0</v>
      </c>
      <c r="J79" s="51">
        <f t="shared" si="8"/>
        <v>0</v>
      </c>
      <c r="K79" s="117"/>
      <c r="L79" s="57"/>
    </row>
    <row r="80" spans="1:12" ht="12.75">
      <c r="A80" s="43">
        <v>29</v>
      </c>
      <c r="B80" s="50"/>
      <c r="C80" s="50"/>
      <c r="D80" s="50"/>
      <c r="E80" s="128"/>
      <c r="F80" s="145"/>
      <c r="G80" s="452"/>
      <c r="H80" s="51">
        <f t="shared" si="6"/>
        <v>0</v>
      </c>
      <c r="I80" s="51">
        <f t="shared" si="7"/>
        <v>0</v>
      </c>
      <c r="J80" s="51">
        <f t="shared" si="8"/>
        <v>0</v>
      </c>
      <c r="K80" s="117"/>
      <c r="L80" s="57"/>
    </row>
    <row r="81" spans="1:12" ht="12.75">
      <c r="A81" s="43">
        <v>30</v>
      </c>
      <c r="B81" s="50"/>
      <c r="C81" s="50"/>
      <c r="D81" s="50"/>
      <c r="E81" s="128"/>
      <c r="F81" s="145"/>
      <c r="G81" s="452"/>
      <c r="H81" s="51">
        <f t="shared" si="6"/>
        <v>0</v>
      </c>
      <c r="I81" s="51">
        <f t="shared" si="7"/>
        <v>0</v>
      </c>
      <c r="J81" s="51">
        <f t="shared" si="8"/>
        <v>0</v>
      </c>
      <c r="K81" s="117"/>
      <c r="L81" s="57"/>
    </row>
    <row r="82" spans="1:12" ht="12.75">
      <c r="A82" s="43">
        <v>31</v>
      </c>
      <c r="B82" s="50"/>
      <c r="C82" s="50"/>
      <c r="D82" s="50"/>
      <c r="E82" s="128"/>
      <c r="F82" s="145"/>
      <c r="G82" s="452"/>
      <c r="H82" s="51">
        <f t="shared" si="6"/>
        <v>0</v>
      </c>
      <c r="I82" s="51">
        <f t="shared" si="7"/>
        <v>0</v>
      </c>
      <c r="J82" s="51">
        <f t="shared" si="8"/>
        <v>0</v>
      </c>
      <c r="K82" s="117"/>
      <c r="L82" s="57"/>
    </row>
    <row r="83" spans="1:12" ht="12.75">
      <c r="A83" s="43">
        <v>32</v>
      </c>
      <c r="B83" s="50"/>
      <c r="C83" s="50"/>
      <c r="D83" s="50"/>
      <c r="E83" s="128"/>
      <c r="F83" s="145"/>
      <c r="G83" s="452"/>
      <c r="H83" s="51">
        <f t="shared" si="6"/>
        <v>0</v>
      </c>
      <c r="I83" s="51">
        <f t="shared" si="7"/>
        <v>0</v>
      </c>
      <c r="J83" s="51">
        <f t="shared" si="8"/>
        <v>0</v>
      </c>
      <c r="K83" s="117"/>
      <c r="L83" s="57"/>
    </row>
    <row r="84" spans="1:12" ht="12.75">
      <c r="A84" s="43">
        <v>33</v>
      </c>
      <c r="B84" s="50"/>
      <c r="C84" s="50"/>
      <c r="D84" s="50"/>
      <c r="E84" s="128"/>
      <c r="F84" s="145"/>
      <c r="G84" s="452"/>
      <c r="H84" s="51">
        <f t="shared" si="6"/>
        <v>0</v>
      </c>
      <c r="I84" s="51">
        <f t="shared" si="7"/>
        <v>0</v>
      </c>
      <c r="J84" s="51">
        <f t="shared" si="8"/>
        <v>0</v>
      </c>
      <c r="K84" s="117"/>
      <c r="L84" s="57"/>
    </row>
    <row r="85" spans="1:12" ht="12.75">
      <c r="A85" s="43">
        <v>34</v>
      </c>
      <c r="B85" s="50"/>
      <c r="C85" s="50"/>
      <c r="D85" s="50"/>
      <c r="E85" s="128"/>
      <c r="F85" s="145"/>
      <c r="G85" s="452"/>
      <c r="H85" s="51">
        <f t="shared" si="6"/>
        <v>0</v>
      </c>
      <c r="I85" s="51">
        <f t="shared" si="7"/>
        <v>0</v>
      </c>
      <c r="J85" s="51">
        <f t="shared" si="8"/>
        <v>0</v>
      </c>
      <c r="K85" s="117"/>
      <c r="L85" s="57"/>
    </row>
    <row r="86" spans="1:12" ht="12.75">
      <c r="A86" s="43">
        <v>35</v>
      </c>
      <c r="B86" s="50"/>
      <c r="C86" s="50"/>
      <c r="D86" s="50"/>
      <c r="E86" s="128"/>
      <c r="F86" s="145"/>
      <c r="G86" s="452"/>
      <c r="H86" s="51">
        <f t="shared" si="6"/>
        <v>0</v>
      </c>
      <c r="I86" s="51">
        <f t="shared" si="7"/>
        <v>0</v>
      </c>
      <c r="J86" s="51">
        <f t="shared" si="8"/>
        <v>0</v>
      </c>
      <c r="K86" s="117"/>
      <c r="L86" s="57"/>
    </row>
    <row r="87" spans="1:12" ht="12.75">
      <c r="A87" s="43">
        <v>36</v>
      </c>
      <c r="B87" s="50"/>
      <c r="C87" s="50"/>
      <c r="D87" s="50"/>
      <c r="E87" s="128"/>
      <c r="F87" s="145"/>
      <c r="G87" s="452"/>
      <c r="H87" s="51">
        <f t="shared" si="6"/>
        <v>0</v>
      </c>
      <c r="I87" s="51">
        <f t="shared" si="7"/>
        <v>0</v>
      </c>
      <c r="J87" s="51">
        <f t="shared" si="8"/>
        <v>0</v>
      </c>
      <c r="K87" s="117"/>
      <c r="L87" s="57"/>
    </row>
    <row r="88" spans="1:12" ht="12.75">
      <c r="A88" s="43">
        <v>37</v>
      </c>
      <c r="B88" s="50"/>
      <c r="C88" s="50"/>
      <c r="D88" s="50"/>
      <c r="E88" s="128"/>
      <c r="F88" s="145"/>
      <c r="G88" s="452"/>
      <c r="H88" s="51">
        <f t="shared" si="6"/>
        <v>0</v>
      </c>
      <c r="I88" s="51">
        <f t="shared" si="7"/>
        <v>0</v>
      </c>
      <c r="J88" s="51">
        <f t="shared" si="8"/>
        <v>0</v>
      </c>
      <c r="K88" s="117"/>
      <c r="L88" s="57"/>
    </row>
    <row r="89" spans="1:12" ht="12.75">
      <c r="A89" s="43">
        <v>38</v>
      </c>
      <c r="B89" s="50"/>
      <c r="C89" s="50"/>
      <c r="D89" s="50"/>
      <c r="E89" s="128"/>
      <c r="F89" s="145"/>
      <c r="G89" s="452"/>
      <c r="H89" s="51">
        <f t="shared" si="6"/>
        <v>0</v>
      </c>
      <c r="I89" s="51">
        <f t="shared" si="7"/>
        <v>0</v>
      </c>
      <c r="J89" s="51">
        <f t="shared" si="8"/>
        <v>0</v>
      </c>
      <c r="K89" s="117"/>
      <c r="L89" s="57"/>
    </row>
    <row r="90" spans="1:12" ht="12.75">
      <c r="A90" s="43">
        <v>39</v>
      </c>
      <c r="B90" s="261" t="s">
        <v>542</v>
      </c>
      <c r="C90" s="50"/>
      <c r="D90" s="50"/>
      <c r="E90" s="128"/>
      <c r="F90" s="145"/>
      <c r="G90" s="452"/>
      <c r="H90" s="51">
        <f t="shared" si="6"/>
        <v>0</v>
      </c>
      <c r="I90" s="51">
        <f t="shared" si="7"/>
        <v>0</v>
      </c>
      <c r="J90" s="51">
        <f t="shared" si="8"/>
        <v>0</v>
      </c>
      <c r="K90" s="117"/>
      <c r="L90" s="57"/>
    </row>
    <row r="91" spans="1:12" ht="12.75">
      <c r="A91" s="43">
        <v>40</v>
      </c>
      <c r="B91" s="50"/>
      <c r="C91" s="50"/>
      <c r="D91" s="50"/>
      <c r="E91" s="128"/>
      <c r="F91" s="145"/>
      <c r="G91" s="452"/>
      <c r="H91" s="51">
        <f t="shared" si="6"/>
        <v>0</v>
      </c>
      <c r="I91" s="51">
        <f t="shared" si="7"/>
        <v>0</v>
      </c>
      <c r="J91" s="51">
        <f t="shared" si="8"/>
        <v>0</v>
      </c>
      <c r="K91" s="117"/>
      <c r="L91" s="57"/>
    </row>
    <row r="92" spans="1:12" ht="12.75">
      <c r="A92" s="43">
        <v>41</v>
      </c>
      <c r="B92" s="50"/>
      <c r="C92" s="50"/>
      <c r="D92" s="50"/>
      <c r="E92" s="128"/>
      <c r="F92" s="145"/>
      <c r="G92" s="452"/>
      <c r="H92" s="51">
        <f t="shared" si="6"/>
        <v>0</v>
      </c>
      <c r="I92" s="51">
        <f t="shared" si="7"/>
        <v>0</v>
      </c>
      <c r="J92" s="51">
        <f t="shared" si="8"/>
        <v>0</v>
      </c>
      <c r="K92" s="117"/>
      <c r="L92" s="57"/>
    </row>
    <row r="93" spans="1:12" ht="12.75">
      <c r="A93" s="43">
        <v>42</v>
      </c>
      <c r="B93" s="50"/>
      <c r="C93" s="50"/>
      <c r="D93" s="50"/>
      <c r="E93" s="128"/>
      <c r="F93" s="145"/>
      <c r="G93" s="452"/>
      <c r="H93" s="51">
        <f t="shared" si="6"/>
        <v>0</v>
      </c>
      <c r="I93" s="51">
        <f t="shared" si="7"/>
        <v>0</v>
      </c>
      <c r="J93" s="51">
        <f t="shared" si="8"/>
        <v>0</v>
      </c>
      <c r="K93" s="117"/>
      <c r="L93" s="57"/>
    </row>
    <row r="94" spans="1:12" ht="12.75">
      <c r="A94" s="43">
        <v>43</v>
      </c>
      <c r="B94" s="50"/>
      <c r="C94" s="50"/>
      <c r="D94" s="50"/>
      <c r="E94" s="128"/>
      <c r="F94" s="145"/>
      <c r="G94" s="452"/>
      <c r="H94" s="51">
        <f t="shared" si="6"/>
        <v>0</v>
      </c>
      <c r="I94" s="51">
        <f t="shared" si="7"/>
        <v>0</v>
      </c>
      <c r="J94" s="51">
        <f t="shared" si="8"/>
        <v>0</v>
      </c>
      <c r="K94" s="117"/>
      <c r="L94" s="57"/>
    </row>
    <row r="95" spans="1:12" ht="12.75">
      <c r="A95" s="43">
        <v>44</v>
      </c>
      <c r="B95" s="50"/>
      <c r="C95" s="50"/>
      <c r="D95" s="50"/>
      <c r="E95" s="128"/>
      <c r="F95" s="145"/>
      <c r="G95" s="452"/>
      <c r="H95" s="51">
        <f t="shared" si="6"/>
        <v>0</v>
      </c>
      <c r="I95" s="51">
        <f t="shared" si="7"/>
        <v>0</v>
      </c>
      <c r="J95" s="51">
        <f t="shared" si="8"/>
        <v>0</v>
      </c>
      <c r="K95" s="117"/>
      <c r="L95" s="57"/>
    </row>
    <row r="96" spans="1:12" ht="12.75">
      <c r="A96" s="43">
        <v>45</v>
      </c>
      <c r="B96" s="50"/>
      <c r="C96" s="50"/>
      <c r="D96" s="50"/>
      <c r="E96" s="128"/>
      <c r="F96" s="145"/>
      <c r="G96" s="452"/>
      <c r="H96" s="51">
        <f t="shared" si="6"/>
        <v>0</v>
      </c>
      <c r="I96" s="51">
        <f t="shared" si="7"/>
        <v>0</v>
      </c>
      <c r="J96" s="51">
        <f t="shared" si="8"/>
        <v>0</v>
      </c>
      <c r="K96" s="117"/>
      <c r="L96" s="57"/>
    </row>
    <row r="97" spans="1:12" ht="12.75">
      <c r="A97" s="43">
        <v>46</v>
      </c>
      <c r="B97" s="50"/>
      <c r="C97" s="50"/>
      <c r="D97" s="50"/>
      <c r="E97" s="128"/>
      <c r="F97" s="145"/>
      <c r="G97" s="452"/>
      <c r="H97" s="51">
        <f t="shared" si="6"/>
        <v>0</v>
      </c>
      <c r="I97" s="51">
        <f t="shared" si="7"/>
        <v>0</v>
      </c>
      <c r="J97" s="51">
        <f t="shared" si="8"/>
        <v>0</v>
      </c>
      <c r="K97" s="117"/>
      <c r="L97" s="57"/>
    </row>
    <row r="98" spans="1:12" ht="12.75">
      <c r="A98" s="43">
        <v>47</v>
      </c>
      <c r="B98" s="50"/>
      <c r="C98" s="50"/>
      <c r="D98" s="50"/>
      <c r="E98" s="128"/>
      <c r="F98" s="145"/>
      <c r="G98" s="452"/>
      <c r="H98" s="51">
        <f t="shared" si="6"/>
        <v>0</v>
      </c>
      <c r="I98" s="51">
        <f t="shared" si="7"/>
        <v>0</v>
      </c>
      <c r="J98" s="51">
        <f t="shared" si="8"/>
        <v>0</v>
      </c>
      <c r="K98" s="117"/>
      <c r="L98" s="57"/>
    </row>
    <row r="99" spans="1:12" ht="12.75">
      <c r="A99" s="43">
        <v>48</v>
      </c>
      <c r="B99" s="50"/>
      <c r="C99" s="50"/>
      <c r="D99" s="50"/>
      <c r="E99" s="128"/>
      <c r="F99" s="145"/>
      <c r="G99" s="452"/>
      <c r="H99" s="51">
        <f>F99*G99+F99</f>
        <v>0</v>
      </c>
      <c r="I99" s="51">
        <f>E99*F99</f>
        <v>0</v>
      </c>
      <c r="J99" s="51">
        <f>I99*G99+I99</f>
        <v>0</v>
      </c>
      <c r="K99" s="117"/>
      <c r="L99" s="57"/>
    </row>
    <row r="100" spans="1:12" ht="13.5" thickBot="1">
      <c r="A100" s="43">
        <v>49</v>
      </c>
      <c r="B100" s="50"/>
      <c r="C100" s="50"/>
      <c r="D100" s="50"/>
      <c r="E100" s="128"/>
      <c r="F100" s="145"/>
      <c r="G100" s="452"/>
      <c r="H100" s="457">
        <f>F100*G100+F100</f>
        <v>0</v>
      </c>
      <c r="I100" s="457">
        <f>E100*F100</f>
        <v>0</v>
      </c>
      <c r="J100" s="457">
        <f>I100*G100+I100</f>
        <v>0</v>
      </c>
      <c r="K100" s="117"/>
      <c r="L100" s="57"/>
    </row>
    <row r="101" spans="1:12" ht="13.5" thickBot="1">
      <c r="A101" s="148"/>
      <c r="B101" s="127"/>
      <c r="C101" s="127"/>
      <c r="D101" s="127"/>
      <c r="E101" s="127"/>
      <c r="F101" s="127"/>
      <c r="G101" s="456"/>
      <c r="H101" s="460" t="s">
        <v>285</v>
      </c>
      <c r="I101" s="462">
        <f>SUM(I52:I100)</f>
        <v>0</v>
      </c>
      <c r="J101" s="461">
        <f>SUM(J52:J100)</f>
        <v>0</v>
      </c>
      <c r="K101" s="117"/>
      <c r="L101" s="46"/>
    </row>
    <row r="102" spans="1:12" ht="12.75">
      <c r="A102" s="143"/>
      <c r="B102" s="144"/>
      <c r="C102" s="144"/>
      <c r="D102" s="144"/>
      <c r="E102" s="144"/>
      <c r="F102" s="144"/>
      <c r="G102" s="144"/>
      <c r="H102" s="458" t="s">
        <v>454</v>
      </c>
      <c r="I102" s="459">
        <f>J101-I101</f>
        <v>0</v>
      </c>
      <c r="J102" s="144"/>
      <c r="K102" s="144"/>
      <c r="L102" s="46"/>
    </row>
    <row r="103" spans="1:11" ht="12.75">
      <c r="A103" s="117"/>
      <c r="B103" s="117"/>
      <c r="C103" s="117"/>
      <c r="D103" s="117"/>
      <c r="E103" s="117"/>
      <c r="F103" s="117"/>
      <c r="G103" s="117"/>
      <c r="H103" s="117"/>
      <c r="I103" s="117"/>
      <c r="J103" s="117"/>
      <c r="K103" s="117"/>
    </row>
    <row r="104" spans="1:11" ht="12.75">
      <c r="A104" s="73" t="s">
        <v>184</v>
      </c>
      <c r="B104" s="74"/>
      <c r="C104" s="74"/>
      <c r="D104" s="75"/>
      <c r="E104" s="76" t="s">
        <v>287</v>
      </c>
      <c r="F104" s="76" t="s">
        <v>288</v>
      </c>
      <c r="G104" s="148" t="s">
        <v>189</v>
      </c>
      <c r="H104" s="117"/>
      <c r="I104" s="117"/>
      <c r="J104" s="117"/>
      <c r="K104" s="117"/>
    </row>
    <row r="105" spans="1:11" ht="12.75">
      <c r="A105" s="77" t="s">
        <v>86</v>
      </c>
      <c r="B105" s="78"/>
      <c r="C105" s="815" t="s">
        <v>289</v>
      </c>
      <c r="D105" s="816"/>
      <c r="E105" s="54">
        <f>K46</f>
        <v>0</v>
      </c>
      <c r="F105" s="54">
        <f>L46</f>
        <v>0</v>
      </c>
      <c r="G105" s="85">
        <f>F105-E105</f>
        <v>0</v>
      </c>
      <c r="H105" s="117"/>
      <c r="I105" s="117"/>
      <c r="J105" s="117"/>
      <c r="K105" s="117"/>
    </row>
    <row r="106" spans="1:11" ht="12.75">
      <c r="A106" s="79"/>
      <c r="B106" s="80"/>
      <c r="C106" s="81" t="s">
        <v>290</v>
      </c>
      <c r="D106" s="82"/>
      <c r="E106" s="72">
        <f>I101</f>
        <v>0</v>
      </c>
      <c r="F106" s="72">
        <f>J101</f>
        <v>0</v>
      </c>
      <c r="G106" s="85">
        <f>F106-E106</f>
        <v>0</v>
      </c>
      <c r="H106" s="117"/>
      <c r="I106" s="117"/>
      <c r="J106" s="117"/>
      <c r="K106" s="117"/>
    </row>
    <row r="107" spans="1:11" ht="20.25" customHeight="1">
      <c r="A107" s="79"/>
      <c r="B107" s="80"/>
      <c r="C107" s="817" t="s">
        <v>87</v>
      </c>
      <c r="D107" s="818"/>
      <c r="E107" s="85"/>
      <c r="F107" s="85"/>
      <c r="G107" s="85">
        <f>F107-E107</f>
        <v>0</v>
      </c>
      <c r="H107" s="117"/>
      <c r="I107" s="117"/>
      <c r="J107" s="117"/>
      <c r="K107" s="117"/>
    </row>
    <row r="108" spans="1:7" ht="12.75">
      <c r="A108" s="83"/>
      <c r="B108" s="84"/>
      <c r="C108" s="13" t="s">
        <v>291</v>
      </c>
      <c r="D108" s="74"/>
      <c r="E108" s="85">
        <f>SUM(E105:E107)</f>
        <v>0</v>
      </c>
      <c r="F108" s="85">
        <f>SUM(F105:F107)</f>
        <v>0</v>
      </c>
      <c r="G108" s="85">
        <f>F108-E108</f>
        <v>0</v>
      </c>
    </row>
    <row r="109" spans="1:7" ht="12.75">
      <c r="A109" s="42"/>
      <c r="B109" s="42"/>
      <c r="C109" s="446" t="s">
        <v>88</v>
      </c>
      <c r="D109" s="82"/>
      <c r="E109" s="449"/>
      <c r="F109" s="449"/>
      <c r="G109" s="85">
        <f>F109-E109</f>
        <v>0</v>
      </c>
    </row>
  </sheetData>
  <mergeCells count="3">
    <mergeCell ref="A4:L4"/>
    <mergeCell ref="C105:D105"/>
    <mergeCell ref="C107:D107"/>
  </mergeCells>
  <printOptions/>
  <pageMargins left="0.7874015748031497" right="0.787401574803149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6">
      <selection activeCell="C46" sqref="C46"/>
    </sheetView>
  </sheetViews>
  <sheetFormatPr defaultColWidth="9.00390625" defaultRowHeight="12.75"/>
  <cols>
    <col min="1" max="1" width="5.75390625" style="0" customWidth="1"/>
    <col min="2" max="2" width="48.125" style="0" customWidth="1"/>
    <col min="3" max="3" width="17.75390625" style="0" customWidth="1"/>
    <col min="4" max="4" width="13.50390625" style="0" customWidth="1"/>
  </cols>
  <sheetData>
    <row r="1" spans="1:3" ht="12.75">
      <c r="A1" s="472" t="s">
        <v>155</v>
      </c>
      <c r="C1" s="5" t="s">
        <v>83</v>
      </c>
    </row>
    <row r="2" ht="12.75">
      <c r="A2" s="471" t="s">
        <v>156</v>
      </c>
    </row>
    <row r="4" spans="2:4" ht="12.75">
      <c r="B4" s="852" t="s">
        <v>480</v>
      </c>
      <c r="C4" s="819"/>
      <c r="D4" s="819"/>
    </row>
    <row r="5" spans="2:4" ht="12.75">
      <c r="B5" s="819"/>
      <c r="C5" s="819"/>
      <c r="D5" s="819"/>
    </row>
    <row r="6" spans="2:4" ht="12.75">
      <c r="B6" s="819"/>
      <c r="C6" s="819"/>
      <c r="D6" s="819"/>
    </row>
    <row r="7" ht="12.75">
      <c r="B7" s="5"/>
    </row>
    <row r="8" spans="1:4" ht="15">
      <c r="A8" s="853" t="s">
        <v>220</v>
      </c>
      <c r="B8" s="853"/>
      <c r="C8" s="853"/>
      <c r="D8" s="853"/>
    </row>
    <row r="9" spans="1:4" ht="15">
      <c r="A9" s="6"/>
      <c r="B9" s="6"/>
      <c r="C9" s="6"/>
      <c r="D9" s="6"/>
    </row>
    <row r="10" spans="1:4" ht="12.75">
      <c r="A10" s="821" t="s">
        <v>433</v>
      </c>
      <c r="B10" s="822"/>
      <c r="C10" s="9"/>
      <c r="D10" s="9"/>
    </row>
    <row r="11" spans="1:4" ht="24" customHeight="1">
      <c r="A11" s="854" t="s">
        <v>221</v>
      </c>
      <c r="B11" s="855"/>
      <c r="C11" s="9" t="s">
        <v>697</v>
      </c>
      <c r="D11" s="10"/>
    </row>
    <row r="12" spans="1:4" ht="12.75">
      <c r="A12" s="11" t="s">
        <v>214</v>
      </c>
      <c r="B12" s="12" t="s">
        <v>222</v>
      </c>
      <c r="C12" s="14"/>
      <c r="D12" s="12"/>
    </row>
    <row r="13" spans="1:4" ht="22.5">
      <c r="A13" s="11">
        <v>1</v>
      </c>
      <c r="B13" s="11" t="s">
        <v>223</v>
      </c>
      <c r="C13" s="15" t="s">
        <v>224</v>
      </c>
      <c r="D13" s="11"/>
    </row>
    <row r="14" spans="1:4" ht="12.75">
      <c r="A14" s="11">
        <v>2</v>
      </c>
      <c r="B14" s="11" t="s">
        <v>1</v>
      </c>
      <c r="C14" s="15" t="s">
        <v>224</v>
      </c>
      <c r="D14" s="16"/>
    </row>
    <row r="15" spans="1:4" ht="12.75">
      <c r="A15" s="11">
        <v>3</v>
      </c>
      <c r="B15" s="11" t="s">
        <v>225</v>
      </c>
      <c r="C15" s="15" t="s">
        <v>224</v>
      </c>
      <c r="D15" s="16"/>
    </row>
    <row r="16" spans="1:4" ht="22.5">
      <c r="A16" s="17">
        <v>4</v>
      </c>
      <c r="B16" s="11" t="s">
        <v>226</v>
      </c>
      <c r="C16" s="18" t="s">
        <v>224</v>
      </c>
      <c r="D16" s="19"/>
    </row>
    <row r="17" spans="1:4" ht="12.75">
      <c r="A17" s="20">
        <v>5</v>
      </c>
      <c r="B17" s="21" t="s">
        <v>227</v>
      </c>
      <c r="C17" s="22" t="s">
        <v>224</v>
      </c>
      <c r="D17" s="20"/>
    </row>
    <row r="18" spans="1:4" ht="22.5">
      <c r="A18" s="11">
        <v>6</v>
      </c>
      <c r="B18" s="11" t="s">
        <v>228</v>
      </c>
      <c r="C18" s="15" t="s">
        <v>224</v>
      </c>
      <c r="D18" s="21"/>
    </row>
    <row r="19" spans="1:4" ht="12.75">
      <c r="A19" s="11">
        <v>7</v>
      </c>
      <c r="B19" s="16" t="s">
        <v>229</v>
      </c>
      <c r="C19" s="15" t="s">
        <v>224</v>
      </c>
      <c r="D19" s="11"/>
    </row>
    <row r="20" spans="1:4" ht="12.75">
      <c r="A20" s="11">
        <v>8</v>
      </c>
      <c r="B20" s="16" t="s">
        <v>230</v>
      </c>
      <c r="C20" s="15" t="s">
        <v>224</v>
      </c>
      <c r="D20" s="11"/>
    </row>
    <row r="21" spans="1:4" ht="12.75">
      <c r="A21" s="11"/>
      <c r="B21" s="23" t="s">
        <v>231</v>
      </c>
      <c r="C21" s="24" t="s">
        <v>232</v>
      </c>
      <c r="D21" s="16"/>
    </row>
    <row r="22" spans="1:4" ht="12.75">
      <c r="A22" s="11">
        <v>9</v>
      </c>
      <c r="B22" s="23" t="s">
        <v>233</v>
      </c>
      <c r="C22" s="24" t="s">
        <v>224</v>
      </c>
      <c r="D22" s="16"/>
    </row>
    <row r="23" spans="1:4" ht="12.75">
      <c r="A23" s="25">
        <v>10</v>
      </c>
      <c r="B23" s="26" t="s">
        <v>234</v>
      </c>
      <c r="C23" s="12" t="s">
        <v>224</v>
      </c>
      <c r="D23" s="11"/>
    </row>
    <row r="24" spans="1:4" ht="22.5">
      <c r="A24" s="23">
        <v>11</v>
      </c>
      <c r="B24" s="11" t="s">
        <v>69</v>
      </c>
      <c r="C24" s="12" t="s">
        <v>224</v>
      </c>
      <c r="D24" s="11"/>
    </row>
    <row r="25" spans="1:4" ht="12.75">
      <c r="A25" s="11">
        <v>12</v>
      </c>
      <c r="B25" s="23" t="s">
        <v>183</v>
      </c>
      <c r="C25" s="12" t="s">
        <v>224</v>
      </c>
      <c r="D25" s="11"/>
    </row>
    <row r="26" spans="1:4" ht="12.75">
      <c r="A26" s="11">
        <v>13</v>
      </c>
      <c r="B26" s="27" t="s">
        <v>0</v>
      </c>
      <c r="C26" s="12" t="s">
        <v>224</v>
      </c>
      <c r="D26" s="11"/>
    </row>
    <row r="27" spans="1:4" ht="12.75">
      <c r="A27" s="23"/>
      <c r="B27" s="23"/>
      <c r="C27" s="27"/>
      <c r="D27" s="23"/>
    </row>
    <row r="28" spans="1:4" ht="12.75">
      <c r="A28" s="846" t="s">
        <v>235</v>
      </c>
      <c r="B28" s="847"/>
      <c r="C28" s="847"/>
      <c r="D28" s="847"/>
    </row>
    <row r="29" spans="1:4" ht="12.75">
      <c r="A29" s="848" t="s">
        <v>236</v>
      </c>
      <c r="B29" s="849"/>
      <c r="C29" s="849"/>
      <c r="D29" s="849"/>
    </row>
    <row r="30" spans="1:4" ht="12.75">
      <c r="A30" s="850" t="s">
        <v>237</v>
      </c>
      <c r="B30" s="851"/>
      <c r="C30" s="28"/>
      <c r="D30" s="29"/>
    </row>
    <row r="31" spans="1:4" ht="12.75">
      <c r="A31" s="30"/>
      <c r="B31" s="31"/>
      <c r="C31" s="31"/>
      <c r="D31" s="32"/>
    </row>
    <row r="32" spans="1:4" ht="24">
      <c r="A32" s="21" t="s">
        <v>214</v>
      </c>
      <c r="B32" s="33" t="s">
        <v>238</v>
      </c>
      <c r="C32" s="33" t="s">
        <v>239</v>
      </c>
      <c r="D32" s="33" t="s">
        <v>240</v>
      </c>
    </row>
    <row r="33" spans="1:4" ht="12.75">
      <c r="A33" s="11">
        <v>1</v>
      </c>
      <c r="B33" s="11" t="s">
        <v>241</v>
      </c>
      <c r="C33" s="11" t="s">
        <v>242</v>
      </c>
      <c r="D33" s="12"/>
    </row>
    <row r="34" spans="1:4" ht="12.75">
      <c r="A34" s="11">
        <v>2</v>
      </c>
      <c r="B34" s="11" t="s">
        <v>243</v>
      </c>
      <c r="C34" s="11" t="s">
        <v>242</v>
      </c>
      <c r="D34" s="12"/>
    </row>
    <row r="35" spans="1:4" ht="22.5">
      <c r="A35" s="11">
        <v>3</v>
      </c>
      <c r="B35" s="11" t="s">
        <v>244</v>
      </c>
      <c r="C35" s="11" t="s">
        <v>242</v>
      </c>
      <c r="D35" s="12"/>
    </row>
    <row r="36" spans="1:4" ht="12.75">
      <c r="A36" s="11">
        <v>4</v>
      </c>
      <c r="B36" s="11" t="s">
        <v>245</v>
      </c>
      <c r="C36" s="11" t="s">
        <v>242</v>
      </c>
      <c r="D36" s="12"/>
    </row>
    <row r="37" spans="1:4" ht="12.75">
      <c r="A37" s="34">
        <v>5</v>
      </c>
      <c r="B37" s="34" t="s">
        <v>246</v>
      </c>
      <c r="C37" s="11" t="s">
        <v>242</v>
      </c>
      <c r="D37" s="35"/>
    </row>
    <row r="38" spans="1:4" ht="12.75">
      <c r="A38" s="37"/>
      <c r="B38" s="38"/>
      <c r="C38" s="454" t="s">
        <v>187</v>
      </c>
      <c r="D38" s="38"/>
    </row>
    <row r="39" spans="1:4" ht="12.75">
      <c r="A39" s="39" t="s">
        <v>247</v>
      </c>
      <c r="B39" s="40"/>
      <c r="C39" s="40"/>
      <c r="D39" s="40"/>
    </row>
    <row r="40" spans="1:4" ht="12.75">
      <c r="A40" s="36"/>
      <c r="B40" s="36"/>
      <c r="C40" s="36"/>
      <c r="D40" s="36"/>
    </row>
  </sheetData>
  <mergeCells count="7">
    <mergeCell ref="A28:D28"/>
    <mergeCell ref="A29:D29"/>
    <mergeCell ref="A30:B30"/>
    <mergeCell ref="B4:D6"/>
    <mergeCell ref="A8:D8"/>
    <mergeCell ref="A10:B10"/>
    <mergeCell ref="A11:B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55">
      <selection activeCell="E84" sqref="E84"/>
    </sheetView>
  </sheetViews>
  <sheetFormatPr defaultColWidth="9.00390625" defaultRowHeight="12.75"/>
  <cols>
    <col min="2" max="2" width="26.00390625" style="0" customWidth="1"/>
    <col min="3" max="3" width="10.625" style="0" customWidth="1"/>
    <col min="4" max="4" width="11.125" style="0" customWidth="1"/>
    <col min="5" max="6" width="10.50390625" style="1" customWidth="1"/>
    <col min="7" max="7" width="9.125" style="1" customWidth="1"/>
    <col min="10" max="10" width="11.875" style="0" customWidth="1"/>
    <col min="11" max="11" width="12.125" style="0" customWidth="1"/>
  </cols>
  <sheetData>
    <row r="1" spans="1:11" ht="12.75">
      <c r="A1" s="472" t="s">
        <v>155</v>
      </c>
      <c r="J1" s="5" t="s">
        <v>83</v>
      </c>
      <c r="K1" s="1"/>
    </row>
    <row r="2" ht="12.75">
      <c r="A2" s="471" t="s">
        <v>156</v>
      </c>
    </row>
    <row r="3" spans="1:11" ht="15">
      <c r="A3" s="856" t="s">
        <v>158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</row>
    <row r="4" spans="1:11" ht="12.75">
      <c r="A4" s="41" t="s">
        <v>248</v>
      </c>
      <c r="B4" s="42"/>
      <c r="C4" s="42"/>
      <c r="D4" s="42"/>
      <c r="E4" s="144"/>
      <c r="F4" s="144"/>
      <c r="G4" s="144"/>
      <c r="H4" s="42"/>
      <c r="I4" s="42"/>
      <c r="J4" s="42"/>
      <c r="K4" s="42"/>
    </row>
    <row r="5" spans="1:11" ht="36">
      <c r="A5" s="43" t="s">
        <v>214</v>
      </c>
      <c r="B5" s="43" t="s">
        <v>249</v>
      </c>
      <c r="C5" s="43" t="s">
        <v>65</v>
      </c>
      <c r="D5" s="43" t="s">
        <v>250</v>
      </c>
      <c r="E5" s="43" t="s">
        <v>251</v>
      </c>
      <c r="F5" s="43" t="s">
        <v>66</v>
      </c>
      <c r="G5" s="43" t="s">
        <v>252</v>
      </c>
      <c r="H5" s="43" t="s">
        <v>218</v>
      </c>
      <c r="I5" s="43" t="s">
        <v>253</v>
      </c>
      <c r="J5" s="43" t="s">
        <v>540</v>
      </c>
      <c r="K5" s="43" t="s">
        <v>541</v>
      </c>
    </row>
    <row r="6" spans="1:11" ht="12.75">
      <c r="A6" s="34">
        <v>1</v>
      </c>
      <c r="B6" s="47" t="s">
        <v>255</v>
      </c>
      <c r="C6" s="48">
        <v>14000</v>
      </c>
      <c r="D6" s="49"/>
      <c r="E6" s="50"/>
      <c r="F6" s="50"/>
      <c r="G6" s="165"/>
      <c r="H6" s="448"/>
      <c r="I6" s="51">
        <f>G6+(G6*H6)</f>
        <v>0</v>
      </c>
      <c r="J6" s="51">
        <f>G6*F6</f>
        <v>0</v>
      </c>
      <c r="K6" s="51">
        <f>J6*H6+J6</f>
        <v>0</v>
      </c>
    </row>
    <row r="7" spans="1:11" ht="12.75">
      <c r="A7" s="34">
        <v>2</v>
      </c>
      <c r="B7" s="187" t="s">
        <v>444</v>
      </c>
      <c r="C7" s="48">
        <v>200</v>
      </c>
      <c r="D7" s="49"/>
      <c r="E7" s="50"/>
      <c r="F7" s="50"/>
      <c r="G7" s="165"/>
      <c r="H7" s="448"/>
      <c r="I7" s="51">
        <f aca="true" t="shared" si="0" ref="I7:I39">G7+(G7*H7)</f>
        <v>0</v>
      </c>
      <c r="J7" s="51">
        <f aca="true" t="shared" si="1" ref="J7:J39">G7*F7</f>
        <v>0</v>
      </c>
      <c r="K7" s="51">
        <f aca="true" t="shared" si="2" ref="K7:K39">J7*H7+J7</f>
        <v>0</v>
      </c>
    </row>
    <row r="8" spans="1:11" ht="12.75">
      <c r="A8" s="34">
        <v>3</v>
      </c>
      <c r="B8" s="47" t="s">
        <v>256</v>
      </c>
      <c r="C8" s="48">
        <v>2400</v>
      </c>
      <c r="D8" s="45"/>
      <c r="E8" s="50"/>
      <c r="F8" s="50"/>
      <c r="G8" s="165"/>
      <c r="H8" s="448"/>
      <c r="I8" s="51">
        <f t="shared" si="0"/>
        <v>0</v>
      </c>
      <c r="J8" s="51">
        <f t="shared" si="1"/>
        <v>0</v>
      </c>
      <c r="K8" s="51">
        <f t="shared" si="2"/>
        <v>0</v>
      </c>
    </row>
    <row r="9" spans="1:11" ht="12.75">
      <c r="A9" s="34">
        <v>4</v>
      </c>
      <c r="B9" s="187" t="s">
        <v>438</v>
      </c>
      <c r="C9" s="48">
        <v>100</v>
      </c>
      <c r="D9" s="45"/>
      <c r="E9" s="50"/>
      <c r="F9" s="50"/>
      <c r="G9" s="165"/>
      <c r="H9" s="448"/>
      <c r="I9" s="51">
        <f t="shared" si="0"/>
        <v>0</v>
      </c>
      <c r="J9" s="51">
        <f t="shared" si="1"/>
        <v>0</v>
      </c>
      <c r="K9" s="51">
        <f t="shared" si="2"/>
        <v>0</v>
      </c>
    </row>
    <row r="10" spans="1:11" ht="12.75">
      <c r="A10" s="34">
        <v>5</v>
      </c>
      <c r="B10" s="47" t="s">
        <v>257</v>
      </c>
      <c r="C10" s="48">
        <v>12000</v>
      </c>
      <c r="D10" s="49"/>
      <c r="E10" s="50"/>
      <c r="F10" s="50"/>
      <c r="G10" s="165"/>
      <c r="H10" s="448"/>
      <c r="I10" s="51">
        <f t="shared" si="0"/>
        <v>0</v>
      </c>
      <c r="J10" s="51">
        <f t="shared" si="1"/>
        <v>0</v>
      </c>
      <c r="K10" s="51">
        <f t="shared" si="2"/>
        <v>0</v>
      </c>
    </row>
    <row r="11" spans="1:11" ht="12.75">
      <c r="A11" s="34">
        <v>6</v>
      </c>
      <c r="B11" s="47" t="s">
        <v>258</v>
      </c>
      <c r="C11" s="48">
        <v>10000</v>
      </c>
      <c r="D11" s="45"/>
      <c r="E11" s="50"/>
      <c r="F11" s="50"/>
      <c r="G11" s="165"/>
      <c r="H11" s="448"/>
      <c r="I11" s="51">
        <f t="shared" si="0"/>
        <v>0</v>
      </c>
      <c r="J11" s="51">
        <f t="shared" si="1"/>
        <v>0</v>
      </c>
      <c r="K11" s="51">
        <f t="shared" si="2"/>
        <v>0</v>
      </c>
    </row>
    <row r="12" spans="1:11" ht="12.75">
      <c r="A12" s="34">
        <v>7</v>
      </c>
      <c r="B12" s="47" t="s">
        <v>259</v>
      </c>
      <c r="C12" s="48">
        <v>2000</v>
      </c>
      <c r="D12" s="45"/>
      <c r="E12" s="50"/>
      <c r="F12" s="50"/>
      <c r="G12" s="165"/>
      <c r="H12" s="448"/>
      <c r="I12" s="51">
        <f t="shared" si="0"/>
        <v>0</v>
      </c>
      <c r="J12" s="51">
        <f t="shared" si="1"/>
        <v>0</v>
      </c>
      <c r="K12" s="51">
        <f t="shared" si="2"/>
        <v>0</v>
      </c>
    </row>
    <row r="13" spans="1:11" ht="12.75">
      <c r="A13" s="34">
        <v>8</v>
      </c>
      <c r="B13" s="171" t="s">
        <v>274</v>
      </c>
      <c r="C13" s="48">
        <v>800</v>
      </c>
      <c r="D13" s="45"/>
      <c r="E13" s="50"/>
      <c r="F13" s="50"/>
      <c r="G13" s="165"/>
      <c r="H13" s="448"/>
      <c r="I13" s="51">
        <f t="shared" si="0"/>
        <v>0</v>
      </c>
      <c r="J13" s="51">
        <f t="shared" si="1"/>
        <v>0</v>
      </c>
      <c r="K13" s="51">
        <f t="shared" si="2"/>
        <v>0</v>
      </c>
    </row>
    <row r="14" spans="1:11" ht="12.75">
      <c r="A14" s="34">
        <v>9</v>
      </c>
      <c r="B14" s="187" t="s">
        <v>440</v>
      </c>
      <c r="C14" s="48">
        <v>200</v>
      </c>
      <c r="D14" s="45"/>
      <c r="E14" s="50"/>
      <c r="F14" s="50"/>
      <c r="G14" s="165"/>
      <c r="H14" s="448"/>
      <c r="I14" s="51">
        <f t="shared" si="0"/>
        <v>0</v>
      </c>
      <c r="J14" s="51">
        <f t="shared" si="1"/>
        <v>0</v>
      </c>
      <c r="K14" s="51">
        <f t="shared" si="2"/>
        <v>0</v>
      </c>
    </row>
    <row r="15" spans="1:11" ht="12.75">
      <c r="A15" s="34">
        <v>10</v>
      </c>
      <c r="B15" s="172" t="s">
        <v>277</v>
      </c>
      <c r="C15" s="48">
        <v>200</v>
      </c>
      <c r="D15" s="45"/>
      <c r="E15" s="50"/>
      <c r="F15" s="50"/>
      <c r="G15" s="165"/>
      <c r="H15" s="448"/>
      <c r="I15" s="51">
        <f t="shared" si="0"/>
        <v>0</v>
      </c>
      <c r="J15" s="51">
        <f t="shared" si="1"/>
        <v>0</v>
      </c>
      <c r="K15" s="51">
        <f t="shared" si="2"/>
        <v>0</v>
      </c>
    </row>
    <row r="16" spans="1:11" ht="12.75">
      <c r="A16" s="34">
        <v>11</v>
      </c>
      <c r="B16" s="47" t="s">
        <v>260</v>
      </c>
      <c r="C16" s="48">
        <v>400</v>
      </c>
      <c r="D16" s="45"/>
      <c r="E16" s="50"/>
      <c r="F16" s="50"/>
      <c r="G16" s="165"/>
      <c r="H16" s="448"/>
      <c r="I16" s="51">
        <f t="shared" si="0"/>
        <v>0</v>
      </c>
      <c r="J16" s="51">
        <f t="shared" si="1"/>
        <v>0</v>
      </c>
      <c r="K16" s="51">
        <f t="shared" si="2"/>
        <v>0</v>
      </c>
    </row>
    <row r="17" spans="1:11" ht="12.75">
      <c r="A17" s="34">
        <v>12</v>
      </c>
      <c r="B17" s="47" t="s">
        <v>261</v>
      </c>
      <c r="C17" s="48">
        <v>1200</v>
      </c>
      <c r="D17" s="45"/>
      <c r="E17" s="50"/>
      <c r="F17" s="50"/>
      <c r="G17" s="165"/>
      <c r="H17" s="448"/>
      <c r="I17" s="51">
        <f t="shared" si="0"/>
        <v>0</v>
      </c>
      <c r="J17" s="51">
        <f t="shared" si="1"/>
        <v>0</v>
      </c>
      <c r="K17" s="51">
        <f t="shared" si="2"/>
        <v>0</v>
      </c>
    </row>
    <row r="18" spans="1:11" ht="12.75">
      <c r="A18" s="34">
        <v>13</v>
      </c>
      <c r="B18" s="47" t="s">
        <v>262</v>
      </c>
      <c r="C18" s="48">
        <v>4000</v>
      </c>
      <c r="D18" s="45"/>
      <c r="E18" s="50"/>
      <c r="F18" s="50"/>
      <c r="G18" s="165"/>
      <c r="H18" s="448"/>
      <c r="I18" s="51">
        <f t="shared" si="0"/>
        <v>0</v>
      </c>
      <c r="J18" s="51">
        <f t="shared" si="1"/>
        <v>0</v>
      </c>
      <c r="K18" s="51">
        <f t="shared" si="2"/>
        <v>0</v>
      </c>
    </row>
    <row r="19" spans="1:11" ht="12.75">
      <c r="A19" s="34">
        <v>14</v>
      </c>
      <c r="B19" s="47" t="s">
        <v>263</v>
      </c>
      <c r="C19" s="48">
        <v>1800</v>
      </c>
      <c r="D19" s="45"/>
      <c r="E19" s="50"/>
      <c r="F19" s="50"/>
      <c r="G19" s="165"/>
      <c r="H19" s="448"/>
      <c r="I19" s="51">
        <f t="shared" si="0"/>
        <v>0</v>
      </c>
      <c r="J19" s="51">
        <f t="shared" si="1"/>
        <v>0</v>
      </c>
      <c r="K19" s="51">
        <f t="shared" si="2"/>
        <v>0</v>
      </c>
    </row>
    <row r="20" spans="1:11" ht="12.75">
      <c r="A20" s="34">
        <v>15</v>
      </c>
      <c r="B20" s="47" t="s">
        <v>264</v>
      </c>
      <c r="C20" s="48">
        <v>800</v>
      </c>
      <c r="D20" s="49"/>
      <c r="E20" s="50"/>
      <c r="F20" s="50"/>
      <c r="G20" s="165"/>
      <c r="H20" s="448"/>
      <c r="I20" s="51">
        <f t="shared" si="0"/>
        <v>0</v>
      </c>
      <c r="J20" s="51">
        <f t="shared" si="1"/>
        <v>0</v>
      </c>
      <c r="K20" s="51">
        <f t="shared" si="2"/>
        <v>0</v>
      </c>
    </row>
    <row r="21" spans="1:11" ht="12.75">
      <c r="A21" s="34">
        <v>16</v>
      </c>
      <c r="B21" s="171" t="s">
        <v>272</v>
      </c>
      <c r="C21" s="48">
        <v>100</v>
      </c>
      <c r="D21" s="49"/>
      <c r="E21" s="50"/>
      <c r="F21" s="50"/>
      <c r="G21" s="165"/>
      <c r="H21" s="448"/>
      <c r="I21" s="51">
        <f t="shared" si="0"/>
        <v>0</v>
      </c>
      <c r="J21" s="51">
        <f t="shared" si="1"/>
        <v>0</v>
      </c>
      <c r="K21" s="51">
        <f t="shared" si="2"/>
        <v>0</v>
      </c>
    </row>
    <row r="22" spans="1:11" ht="12.75">
      <c r="A22" s="34">
        <v>17</v>
      </c>
      <c r="B22" s="47" t="s">
        <v>265</v>
      </c>
      <c r="C22" s="48">
        <v>1600</v>
      </c>
      <c r="D22" s="45"/>
      <c r="E22" s="50"/>
      <c r="F22" s="50"/>
      <c r="G22" s="165"/>
      <c r="H22" s="448"/>
      <c r="I22" s="51">
        <f t="shared" si="0"/>
        <v>0</v>
      </c>
      <c r="J22" s="51">
        <f t="shared" si="1"/>
        <v>0</v>
      </c>
      <c r="K22" s="51">
        <f t="shared" si="2"/>
        <v>0</v>
      </c>
    </row>
    <row r="23" spans="1:11" ht="12.75">
      <c r="A23" s="34">
        <v>18</v>
      </c>
      <c r="B23" s="187" t="s">
        <v>276</v>
      </c>
      <c r="C23" s="48">
        <v>200</v>
      </c>
      <c r="D23" s="45"/>
      <c r="E23" s="50"/>
      <c r="F23" s="50"/>
      <c r="G23" s="165"/>
      <c r="H23" s="448"/>
      <c r="I23" s="51">
        <f t="shared" si="0"/>
        <v>0</v>
      </c>
      <c r="J23" s="51">
        <f t="shared" si="1"/>
        <v>0</v>
      </c>
      <c r="K23" s="51">
        <f t="shared" si="2"/>
        <v>0</v>
      </c>
    </row>
    <row r="24" spans="1:11" ht="12.75">
      <c r="A24" s="34">
        <v>19</v>
      </c>
      <c r="B24" s="187" t="s">
        <v>439</v>
      </c>
      <c r="C24" s="48">
        <v>200</v>
      </c>
      <c r="D24" s="45"/>
      <c r="E24" s="50"/>
      <c r="F24" s="50"/>
      <c r="G24" s="165"/>
      <c r="H24" s="448"/>
      <c r="I24" s="51">
        <f t="shared" si="0"/>
        <v>0</v>
      </c>
      <c r="J24" s="51">
        <f t="shared" si="1"/>
        <v>0</v>
      </c>
      <c r="K24" s="51">
        <f t="shared" si="2"/>
        <v>0</v>
      </c>
    </row>
    <row r="25" spans="1:11" ht="12.75">
      <c r="A25" s="34">
        <v>20</v>
      </c>
      <c r="B25" s="47" t="s">
        <v>441</v>
      </c>
      <c r="C25" s="48">
        <v>6000</v>
      </c>
      <c r="D25" s="45"/>
      <c r="E25" s="50"/>
      <c r="F25" s="50"/>
      <c r="G25" s="165"/>
      <c r="H25" s="448"/>
      <c r="I25" s="51">
        <f t="shared" si="0"/>
        <v>0</v>
      </c>
      <c r="J25" s="51">
        <f t="shared" si="1"/>
        <v>0</v>
      </c>
      <c r="K25" s="51">
        <f t="shared" si="2"/>
        <v>0</v>
      </c>
    </row>
    <row r="26" spans="1:11" ht="12.75">
      <c r="A26" s="34">
        <v>21</v>
      </c>
      <c r="B26" s="47" t="s">
        <v>443</v>
      </c>
      <c r="C26" s="48">
        <v>600</v>
      </c>
      <c r="D26" s="45"/>
      <c r="E26" s="50"/>
      <c r="F26" s="50"/>
      <c r="G26" s="165"/>
      <c r="H26" s="448"/>
      <c r="I26" s="51">
        <f t="shared" si="0"/>
        <v>0</v>
      </c>
      <c r="J26" s="51">
        <f t="shared" si="1"/>
        <v>0</v>
      </c>
      <c r="K26" s="51">
        <f t="shared" si="2"/>
        <v>0</v>
      </c>
    </row>
    <row r="27" spans="1:11" ht="18" customHeight="1">
      <c r="A27" s="34">
        <v>22</v>
      </c>
      <c r="B27" s="164" t="s">
        <v>442</v>
      </c>
      <c r="C27" s="48">
        <v>60</v>
      </c>
      <c r="D27" s="52"/>
      <c r="E27" s="52"/>
      <c r="F27" s="52"/>
      <c r="G27" s="190"/>
      <c r="H27" s="448"/>
      <c r="I27" s="51">
        <f t="shared" si="0"/>
        <v>0</v>
      </c>
      <c r="J27" s="51">
        <f t="shared" si="1"/>
        <v>0</v>
      </c>
      <c r="K27" s="51">
        <f t="shared" si="2"/>
        <v>0</v>
      </c>
    </row>
    <row r="28" spans="1:11" ht="18" customHeight="1">
      <c r="A28" s="34">
        <v>23</v>
      </c>
      <c r="B28" s="171" t="s">
        <v>273</v>
      </c>
      <c r="C28" s="48">
        <v>1200</v>
      </c>
      <c r="D28" s="52"/>
      <c r="E28" s="52"/>
      <c r="F28" s="52"/>
      <c r="G28" s="190"/>
      <c r="H28" s="448"/>
      <c r="I28" s="51">
        <f t="shared" si="0"/>
        <v>0</v>
      </c>
      <c r="J28" s="51">
        <f t="shared" si="1"/>
        <v>0</v>
      </c>
      <c r="K28" s="51">
        <f t="shared" si="2"/>
        <v>0</v>
      </c>
    </row>
    <row r="29" spans="1:11" s="170" customFormat="1" ht="12.75">
      <c r="A29" s="34">
        <v>24</v>
      </c>
      <c r="B29" s="169" t="s">
        <v>266</v>
      </c>
      <c r="C29" s="48">
        <v>200</v>
      </c>
      <c r="D29" s="50"/>
      <c r="E29" s="50"/>
      <c r="F29" s="50"/>
      <c r="G29" s="165"/>
      <c r="H29" s="448"/>
      <c r="I29" s="51">
        <f t="shared" si="0"/>
        <v>0</v>
      </c>
      <c r="J29" s="51">
        <f t="shared" si="1"/>
        <v>0</v>
      </c>
      <c r="K29" s="51">
        <f t="shared" si="2"/>
        <v>0</v>
      </c>
    </row>
    <row r="30" spans="1:11" s="170" customFormat="1" ht="12.75">
      <c r="A30" s="34">
        <v>25</v>
      </c>
      <c r="B30" s="169" t="s">
        <v>267</v>
      </c>
      <c r="C30" s="48">
        <v>200</v>
      </c>
      <c r="D30" s="50"/>
      <c r="E30" s="50"/>
      <c r="F30" s="50"/>
      <c r="G30" s="165"/>
      <c r="H30" s="448"/>
      <c r="I30" s="51">
        <f t="shared" si="0"/>
        <v>0</v>
      </c>
      <c r="J30" s="51">
        <f t="shared" si="1"/>
        <v>0</v>
      </c>
      <c r="K30" s="51">
        <f t="shared" si="2"/>
        <v>0</v>
      </c>
    </row>
    <row r="31" spans="1:11" s="170" customFormat="1" ht="12.75">
      <c r="A31" s="34">
        <v>26</v>
      </c>
      <c r="B31" s="169" t="s">
        <v>268</v>
      </c>
      <c r="C31" s="48">
        <v>200</v>
      </c>
      <c r="D31" s="50"/>
      <c r="E31" s="50"/>
      <c r="F31" s="50"/>
      <c r="G31" s="165"/>
      <c r="H31" s="448"/>
      <c r="I31" s="51">
        <f t="shared" si="0"/>
        <v>0</v>
      </c>
      <c r="J31" s="51">
        <f t="shared" si="1"/>
        <v>0</v>
      </c>
      <c r="K31" s="51">
        <f t="shared" si="2"/>
        <v>0</v>
      </c>
    </row>
    <row r="32" spans="1:11" s="170" customFormat="1" ht="12.75">
      <c r="A32" s="34">
        <v>27</v>
      </c>
      <c r="B32" s="169" t="s">
        <v>269</v>
      </c>
      <c r="C32" s="48">
        <v>200</v>
      </c>
      <c r="D32" s="50"/>
      <c r="E32" s="50"/>
      <c r="F32" s="50"/>
      <c r="G32" s="165"/>
      <c r="H32" s="448"/>
      <c r="I32" s="51">
        <f t="shared" si="0"/>
        <v>0</v>
      </c>
      <c r="J32" s="51">
        <f t="shared" si="1"/>
        <v>0</v>
      </c>
      <c r="K32" s="51">
        <f t="shared" si="2"/>
        <v>0</v>
      </c>
    </row>
    <row r="33" spans="1:11" s="170" customFormat="1" ht="12.75">
      <c r="A33" s="34">
        <v>28</v>
      </c>
      <c r="B33" s="171" t="s">
        <v>270</v>
      </c>
      <c r="C33" s="48">
        <v>400</v>
      </c>
      <c r="D33" s="50"/>
      <c r="E33" s="50"/>
      <c r="F33" s="50"/>
      <c r="G33" s="165"/>
      <c r="H33" s="448"/>
      <c r="I33" s="51">
        <f t="shared" si="0"/>
        <v>0</v>
      </c>
      <c r="J33" s="51">
        <f t="shared" si="1"/>
        <v>0</v>
      </c>
      <c r="K33" s="51">
        <f t="shared" si="2"/>
        <v>0</v>
      </c>
    </row>
    <row r="34" spans="1:11" s="170" customFormat="1" ht="12.75">
      <c r="A34" s="34">
        <v>29</v>
      </c>
      <c r="B34" s="171" t="s">
        <v>271</v>
      </c>
      <c r="C34" s="48">
        <v>200</v>
      </c>
      <c r="D34" s="146"/>
      <c r="E34" s="146"/>
      <c r="F34" s="146"/>
      <c r="G34" s="166"/>
      <c r="H34" s="448"/>
      <c r="I34" s="51">
        <f t="shared" si="0"/>
        <v>0</v>
      </c>
      <c r="J34" s="51">
        <f t="shared" si="1"/>
        <v>0</v>
      </c>
      <c r="K34" s="51">
        <f t="shared" si="2"/>
        <v>0</v>
      </c>
    </row>
    <row r="35" spans="1:11" s="170" customFormat="1" ht="12.75">
      <c r="A35" s="34">
        <v>30</v>
      </c>
      <c r="B35" s="188" t="s">
        <v>445</v>
      </c>
      <c r="C35" s="48">
        <v>200</v>
      </c>
      <c r="D35" s="146"/>
      <c r="E35" s="146"/>
      <c r="F35" s="146"/>
      <c r="G35" s="166"/>
      <c r="H35" s="448"/>
      <c r="I35" s="51">
        <f t="shared" si="0"/>
        <v>0</v>
      </c>
      <c r="J35" s="51">
        <f t="shared" si="1"/>
        <v>0</v>
      </c>
      <c r="K35" s="51">
        <f t="shared" si="2"/>
        <v>0</v>
      </c>
    </row>
    <row r="36" spans="1:11" s="170" customFormat="1" ht="12.75">
      <c r="A36" s="34">
        <v>31</v>
      </c>
      <c r="B36" s="171" t="s">
        <v>275</v>
      </c>
      <c r="C36" s="48">
        <v>200</v>
      </c>
      <c r="D36" s="146"/>
      <c r="E36" s="146"/>
      <c r="F36" s="146"/>
      <c r="G36" s="166"/>
      <c r="H36" s="448"/>
      <c r="I36" s="51">
        <f t="shared" si="0"/>
        <v>0</v>
      </c>
      <c r="J36" s="51">
        <f t="shared" si="1"/>
        <v>0</v>
      </c>
      <c r="K36" s="51">
        <f t="shared" si="2"/>
        <v>0</v>
      </c>
    </row>
    <row r="37" spans="1:11" s="170" customFormat="1" ht="12.75">
      <c r="A37" s="34">
        <v>32</v>
      </c>
      <c r="B37" s="172" t="s">
        <v>278</v>
      </c>
      <c r="C37" s="48">
        <v>400</v>
      </c>
      <c r="D37" s="50"/>
      <c r="E37" s="50"/>
      <c r="F37" s="50"/>
      <c r="G37" s="165"/>
      <c r="H37" s="448"/>
      <c r="I37" s="51">
        <f t="shared" si="0"/>
        <v>0</v>
      </c>
      <c r="J37" s="51">
        <f t="shared" si="1"/>
        <v>0</v>
      </c>
      <c r="K37" s="51">
        <f t="shared" si="2"/>
        <v>0</v>
      </c>
    </row>
    <row r="38" spans="1:11" s="170" customFormat="1" ht="12.75">
      <c r="A38" s="34">
        <v>33</v>
      </c>
      <c r="B38" s="172" t="s">
        <v>68</v>
      </c>
      <c r="C38" s="48">
        <v>200</v>
      </c>
      <c r="D38" s="50"/>
      <c r="E38" s="50"/>
      <c r="F38" s="50"/>
      <c r="G38" s="165"/>
      <c r="H38" s="448"/>
      <c r="I38" s="51">
        <f t="shared" si="0"/>
        <v>0</v>
      </c>
      <c r="J38" s="51">
        <f t="shared" si="1"/>
        <v>0</v>
      </c>
      <c r="K38" s="51">
        <f t="shared" si="2"/>
        <v>0</v>
      </c>
    </row>
    <row r="39" spans="1:11" s="170" customFormat="1" ht="12.75">
      <c r="A39" s="34">
        <v>34</v>
      </c>
      <c r="B39" s="172" t="s">
        <v>79</v>
      </c>
      <c r="C39" s="48">
        <v>20</v>
      </c>
      <c r="D39" s="50"/>
      <c r="E39" s="50"/>
      <c r="F39" s="50"/>
      <c r="G39" s="165"/>
      <c r="H39" s="448"/>
      <c r="I39" s="51">
        <f t="shared" si="0"/>
        <v>0</v>
      </c>
      <c r="J39" s="51">
        <f t="shared" si="1"/>
        <v>0</v>
      </c>
      <c r="K39" s="51">
        <f t="shared" si="2"/>
        <v>0</v>
      </c>
    </row>
    <row r="40" spans="1:11" s="170" customFormat="1" ht="12.75">
      <c r="A40" s="443"/>
      <c r="B40" s="167" t="s">
        <v>477</v>
      </c>
      <c r="C40" s="424">
        <f>SUM(C6:C39)</f>
        <v>62480</v>
      </c>
      <c r="D40" s="50"/>
      <c r="E40" s="50"/>
      <c r="F40" s="50"/>
      <c r="G40" s="50"/>
      <c r="H40" s="50"/>
      <c r="I40" s="168" t="s">
        <v>279</v>
      </c>
      <c r="J40" s="54">
        <f>SUM(J6:J39)</f>
        <v>0</v>
      </c>
      <c r="K40" s="54">
        <f>SUM(K6:K39)</f>
        <v>0</v>
      </c>
    </row>
    <row r="41" spans="1:11" ht="12.75">
      <c r="A41" s="444"/>
      <c r="B41" s="55"/>
      <c r="C41" s="56"/>
      <c r="D41" s="57"/>
      <c r="E41" s="191"/>
      <c r="F41" s="191"/>
      <c r="G41" s="191"/>
      <c r="H41" s="57"/>
      <c r="I41" s="58" t="s">
        <v>454</v>
      </c>
      <c r="J41" s="145">
        <f>K40-J40</f>
        <v>0</v>
      </c>
      <c r="K41" s="59"/>
    </row>
    <row r="42" spans="1:11" ht="12.75">
      <c r="A42" s="442" t="s">
        <v>280</v>
      </c>
      <c r="B42" s="42"/>
      <c r="C42" s="42"/>
      <c r="D42" s="42"/>
      <c r="E42" s="144"/>
      <c r="F42" s="144"/>
      <c r="G42" s="144"/>
      <c r="H42" s="42"/>
      <c r="I42" s="42"/>
      <c r="J42" s="42"/>
      <c r="K42" s="42"/>
    </row>
    <row r="43" spans="1:11" ht="12.75">
      <c r="A43" s="60"/>
      <c r="B43" s="42"/>
      <c r="C43" s="42"/>
      <c r="D43" s="42"/>
      <c r="E43" s="144"/>
      <c r="F43" s="144"/>
      <c r="G43" s="144"/>
      <c r="H43" s="42"/>
      <c r="I43" s="42"/>
      <c r="J43" s="42"/>
      <c r="K43" s="42"/>
    </row>
    <row r="44" spans="1:11" ht="12.75">
      <c r="A44" s="61"/>
      <c r="B44" s="42"/>
      <c r="C44" s="445" t="s">
        <v>159</v>
      </c>
      <c r="D44" s="42"/>
      <c r="E44" s="144"/>
      <c r="F44" s="144"/>
      <c r="G44" s="144"/>
      <c r="H44" s="42"/>
      <c r="I44" s="46"/>
      <c r="J44" s="42"/>
      <c r="K44" s="46"/>
    </row>
    <row r="45" spans="1:11" ht="12.75">
      <c r="A45" s="41" t="s">
        <v>281</v>
      </c>
      <c r="B45" s="42"/>
      <c r="C45" s="42"/>
      <c r="D45" s="42"/>
      <c r="E45" s="144"/>
      <c r="F45" s="144"/>
      <c r="G45" s="144"/>
      <c r="H45" s="42"/>
      <c r="I45" s="46"/>
      <c r="J45" s="42"/>
      <c r="K45" s="46"/>
    </row>
    <row r="46" spans="1:11" ht="12.75">
      <c r="A46" s="61"/>
      <c r="B46" s="42"/>
      <c r="C46" s="42"/>
      <c r="D46" s="42"/>
      <c r="E46" s="144"/>
      <c r="F46" s="144"/>
      <c r="G46" s="144"/>
      <c r="H46" s="42"/>
      <c r="I46" s="46"/>
      <c r="J46" s="42"/>
      <c r="K46" s="46"/>
    </row>
    <row r="47" spans="1:11" ht="36">
      <c r="A47" s="43" t="s">
        <v>254</v>
      </c>
      <c r="B47" s="43" t="s">
        <v>282</v>
      </c>
      <c r="C47" s="43" t="s">
        <v>283</v>
      </c>
      <c r="D47" s="43" t="s">
        <v>284</v>
      </c>
      <c r="E47" s="43" t="s">
        <v>67</v>
      </c>
      <c r="F47" s="43" t="s">
        <v>252</v>
      </c>
      <c r="G47" s="43" t="s">
        <v>218</v>
      </c>
      <c r="H47" s="43" t="s">
        <v>253</v>
      </c>
      <c r="I47" s="43" t="s">
        <v>540</v>
      </c>
      <c r="J47" s="43" t="s">
        <v>541</v>
      </c>
      <c r="K47" s="62"/>
    </row>
    <row r="48" spans="1:11" ht="12.75">
      <c r="A48" s="64"/>
      <c r="B48" s="45"/>
      <c r="C48" s="45"/>
      <c r="D48" s="45"/>
      <c r="E48" s="50"/>
      <c r="F48" s="165"/>
      <c r="G48" s="448"/>
      <c r="H48" s="51">
        <f>F48*G48+F48</f>
        <v>0</v>
      </c>
      <c r="I48" s="51">
        <f>F48*E48</f>
        <v>0</v>
      </c>
      <c r="J48" s="51">
        <f>I48*G48+I48</f>
        <v>0</v>
      </c>
      <c r="K48" s="42"/>
    </row>
    <row r="49" spans="1:11" ht="12.75">
      <c r="A49" s="64"/>
      <c r="B49" s="45"/>
      <c r="C49" s="45"/>
      <c r="D49" s="45"/>
      <c r="E49" s="50"/>
      <c r="F49" s="165"/>
      <c r="G49" s="448"/>
      <c r="H49" s="51">
        <f aca="true" t="shared" si="3" ref="H49:H65">F49*G49+F49</f>
        <v>0</v>
      </c>
      <c r="I49" s="51">
        <f aca="true" t="shared" si="4" ref="I49:I65">F49*E49</f>
        <v>0</v>
      </c>
      <c r="J49" s="51">
        <f aca="true" t="shared" si="5" ref="J49:J65">I49*G49+I49</f>
        <v>0</v>
      </c>
      <c r="K49" s="42"/>
    </row>
    <row r="50" spans="1:11" ht="12.75">
      <c r="A50" s="64"/>
      <c r="B50" s="45"/>
      <c r="C50" s="45"/>
      <c r="D50" s="45"/>
      <c r="E50" s="50"/>
      <c r="F50" s="165"/>
      <c r="G50" s="448"/>
      <c r="H50" s="51">
        <f t="shared" si="3"/>
        <v>0</v>
      </c>
      <c r="I50" s="51">
        <f t="shared" si="4"/>
        <v>0</v>
      </c>
      <c r="J50" s="51">
        <f t="shared" si="5"/>
        <v>0</v>
      </c>
      <c r="K50" s="42"/>
    </row>
    <row r="51" spans="1:11" ht="12.75">
      <c r="A51" s="64"/>
      <c r="B51" s="45"/>
      <c r="C51" s="45"/>
      <c r="D51" s="45"/>
      <c r="E51" s="50"/>
      <c r="F51" s="165"/>
      <c r="G51" s="448"/>
      <c r="H51" s="51">
        <f t="shared" si="3"/>
        <v>0</v>
      </c>
      <c r="I51" s="51">
        <f t="shared" si="4"/>
        <v>0</v>
      </c>
      <c r="J51" s="51">
        <f t="shared" si="5"/>
        <v>0</v>
      </c>
      <c r="K51" s="42"/>
    </row>
    <row r="52" spans="1:11" ht="12.75">
      <c r="A52" s="64"/>
      <c r="B52" s="65"/>
      <c r="C52" s="45"/>
      <c r="D52" s="45"/>
      <c r="E52" s="50"/>
      <c r="F52" s="165"/>
      <c r="G52" s="448"/>
      <c r="H52" s="51">
        <f t="shared" si="3"/>
        <v>0</v>
      </c>
      <c r="I52" s="51">
        <f t="shared" si="4"/>
        <v>0</v>
      </c>
      <c r="J52" s="51">
        <f t="shared" si="5"/>
        <v>0</v>
      </c>
      <c r="K52" s="42"/>
    </row>
    <row r="53" spans="1:11" ht="12.75">
      <c r="A53" s="64"/>
      <c r="B53" s="45"/>
      <c r="C53" s="45"/>
      <c r="D53" s="45"/>
      <c r="E53" s="50"/>
      <c r="F53" s="165"/>
      <c r="G53" s="448"/>
      <c r="H53" s="51">
        <f t="shared" si="3"/>
        <v>0</v>
      </c>
      <c r="I53" s="51">
        <f t="shared" si="4"/>
        <v>0</v>
      </c>
      <c r="J53" s="51">
        <f t="shared" si="5"/>
        <v>0</v>
      </c>
      <c r="K53" s="42"/>
    </row>
    <row r="54" spans="1:11" ht="12.75">
      <c r="A54" s="50"/>
      <c r="B54" s="49"/>
      <c r="C54" s="45"/>
      <c r="D54" s="45"/>
      <c r="E54" s="66"/>
      <c r="F54" s="165"/>
      <c r="G54" s="448"/>
      <c r="H54" s="51">
        <f t="shared" si="3"/>
        <v>0</v>
      </c>
      <c r="I54" s="51">
        <f t="shared" si="4"/>
        <v>0</v>
      </c>
      <c r="J54" s="51">
        <f t="shared" si="5"/>
        <v>0</v>
      </c>
      <c r="K54" s="42"/>
    </row>
    <row r="55" spans="1:11" ht="12.75">
      <c r="A55" s="50"/>
      <c r="B55" s="45"/>
      <c r="C55" s="45"/>
      <c r="D55" s="45"/>
      <c r="E55" s="50"/>
      <c r="F55" s="165"/>
      <c r="G55" s="448"/>
      <c r="H55" s="51">
        <f t="shared" si="3"/>
        <v>0</v>
      </c>
      <c r="I55" s="51">
        <f t="shared" si="4"/>
        <v>0</v>
      </c>
      <c r="J55" s="51">
        <f t="shared" si="5"/>
        <v>0</v>
      </c>
      <c r="K55" s="42"/>
    </row>
    <row r="56" spans="1:11" ht="12.75">
      <c r="A56" s="64"/>
      <c r="B56" s="45"/>
      <c r="C56" s="45"/>
      <c r="D56" s="45"/>
      <c r="E56" s="50"/>
      <c r="F56" s="165"/>
      <c r="G56" s="448"/>
      <c r="H56" s="51">
        <f t="shared" si="3"/>
        <v>0</v>
      </c>
      <c r="I56" s="51">
        <f t="shared" si="4"/>
        <v>0</v>
      </c>
      <c r="J56" s="51">
        <f t="shared" si="5"/>
        <v>0</v>
      </c>
      <c r="K56" s="42"/>
    </row>
    <row r="57" spans="1:11" ht="12.75">
      <c r="A57" s="64"/>
      <c r="B57" s="45"/>
      <c r="C57" s="45"/>
      <c r="D57" s="45"/>
      <c r="E57" s="50"/>
      <c r="F57" s="165"/>
      <c r="G57" s="448"/>
      <c r="H57" s="51">
        <f t="shared" si="3"/>
        <v>0</v>
      </c>
      <c r="I57" s="51">
        <f t="shared" si="4"/>
        <v>0</v>
      </c>
      <c r="J57" s="51">
        <f t="shared" si="5"/>
        <v>0</v>
      </c>
      <c r="K57" s="42"/>
    </row>
    <row r="58" spans="1:11" ht="12.75">
      <c r="A58" s="64"/>
      <c r="B58" s="45"/>
      <c r="C58" s="45"/>
      <c r="D58" s="45"/>
      <c r="E58" s="50"/>
      <c r="F58" s="165"/>
      <c r="G58" s="448"/>
      <c r="H58" s="51">
        <f t="shared" si="3"/>
        <v>0</v>
      </c>
      <c r="I58" s="51">
        <f t="shared" si="4"/>
        <v>0</v>
      </c>
      <c r="J58" s="51">
        <f t="shared" si="5"/>
        <v>0</v>
      </c>
      <c r="K58" s="42"/>
    </row>
    <row r="59" spans="1:11" ht="12.75">
      <c r="A59" s="64"/>
      <c r="B59" s="45"/>
      <c r="C59" s="45"/>
      <c r="D59" s="45"/>
      <c r="E59" s="50"/>
      <c r="F59" s="165"/>
      <c r="G59" s="448"/>
      <c r="H59" s="51">
        <f t="shared" si="3"/>
        <v>0</v>
      </c>
      <c r="I59" s="51">
        <f t="shared" si="4"/>
        <v>0</v>
      </c>
      <c r="J59" s="51">
        <f t="shared" si="5"/>
        <v>0</v>
      </c>
      <c r="K59" s="42"/>
    </row>
    <row r="60" spans="1:11" ht="12.75">
      <c r="A60" s="64"/>
      <c r="B60" s="45"/>
      <c r="C60" s="45"/>
      <c r="D60" s="45"/>
      <c r="E60" s="50"/>
      <c r="F60" s="165"/>
      <c r="G60" s="448"/>
      <c r="H60" s="51">
        <f t="shared" si="3"/>
        <v>0</v>
      </c>
      <c r="I60" s="51">
        <f t="shared" si="4"/>
        <v>0</v>
      </c>
      <c r="J60" s="51">
        <f t="shared" si="5"/>
        <v>0</v>
      </c>
      <c r="K60" s="42"/>
    </row>
    <row r="61" spans="1:11" ht="12.75">
      <c r="A61" s="67"/>
      <c r="B61" s="45"/>
      <c r="C61" s="45"/>
      <c r="D61" s="45"/>
      <c r="E61" s="50"/>
      <c r="F61" s="165"/>
      <c r="G61" s="448"/>
      <c r="H61" s="51">
        <f t="shared" si="3"/>
        <v>0</v>
      </c>
      <c r="I61" s="51">
        <f t="shared" si="4"/>
        <v>0</v>
      </c>
      <c r="J61" s="51">
        <f t="shared" si="5"/>
        <v>0</v>
      </c>
      <c r="K61" s="42"/>
    </row>
    <row r="62" spans="1:11" ht="12.75">
      <c r="A62" s="64"/>
      <c r="B62" s="45"/>
      <c r="C62" s="45"/>
      <c r="D62" s="45"/>
      <c r="E62" s="50"/>
      <c r="F62" s="165"/>
      <c r="G62" s="448"/>
      <c r="H62" s="51">
        <f t="shared" si="3"/>
        <v>0</v>
      </c>
      <c r="I62" s="51">
        <f t="shared" si="4"/>
        <v>0</v>
      </c>
      <c r="J62" s="51">
        <f t="shared" si="5"/>
        <v>0</v>
      </c>
      <c r="K62" s="42"/>
    </row>
    <row r="63" spans="1:11" ht="12.75">
      <c r="A63" s="64"/>
      <c r="B63" s="45"/>
      <c r="C63" s="45"/>
      <c r="D63" s="45"/>
      <c r="E63" s="50"/>
      <c r="F63" s="165"/>
      <c r="G63" s="448"/>
      <c r="H63" s="51">
        <f t="shared" si="3"/>
        <v>0</v>
      </c>
      <c r="I63" s="51">
        <f t="shared" si="4"/>
        <v>0</v>
      </c>
      <c r="J63" s="51">
        <f t="shared" si="5"/>
        <v>0</v>
      </c>
      <c r="K63" s="42"/>
    </row>
    <row r="64" spans="1:11" ht="12.75">
      <c r="A64" s="64"/>
      <c r="B64" s="45"/>
      <c r="C64" s="45"/>
      <c r="D64" s="45"/>
      <c r="E64" s="50"/>
      <c r="F64" s="165"/>
      <c r="G64" s="448"/>
      <c r="H64" s="51">
        <f t="shared" si="3"/>
        <v>0</v>
      </c>
      <c r="I64" s="51">
        <f t="shared" si="4"/>
        <v>0</v>
      </c>
      <c r="J64" s="51">
        <f t="shared" si="5"/>
        <v>0</v>
      </c>
      <c r="K64" s="42"/>
    </row>
    <row r="65" spans="1:11" ht="12.75">
      <c r="A65" s="68"/>
      <c r="B65" s="53"/>
      <c r="C65" s="53"/>
      <c r="D65" s="53"/>
      <c r="E65" s="146"/>
      <c r="F65" s="166"/>
      <c r="G65" s="448"/>
      <c r="H65" s="51">
        <f t="shared" si="3"/>
        <v>0</v>
      </c>
      <c r="I65" s="51">
        <f t="shared" si="4"/>
        <v>0</v>
      </c>
      <c r="J65" s="51">
        <f t="shared" si="5"/>
        <v>0</v>
      </c>
      <c r="K65" s="42"/>
    </row>
    <row r="66" spans="1:11" ht="12.75">
      <c r="A66" s="69"/>
      <c r="B66" s="70"/>
      <c r="C66" s="70"/>
      <c r="D66" s="70"/>
      <c r="E66" s="147"/>
      <c r="F66" s="147"/>
      <c r="G66" s="147"/>
      <c r="H66" s="71" t="s">
        <v>285</v>
      </c>
      <c r="I66" s="72">
        <f>SUM(I48:I65)</f>
        <v>0</v>
      </c>
      <c r="J66" s="72">
        <f>SUM(J48:J65)</f>
        <v>0</v>
      </c>
      <c r="K66" s="42"/>
    </row>
    <row r="67" spans="1:11" ht="12.75">
      <c r="A67" s="41"/>
      <c r="B67" s="42"/>
      <c r="C67" s="42"/>
      <c r="D67" s="42"/>
      <c r="E67" s="144"/>
      <c r="F67" s="144"/>
      <c r="G67" s="144"/>
      <c r="H67" s="144" t="s">
        <v>454</v>
      </c>
      <c r="I67" s="447">
        <f>J66-I66</f>
        <v>0</v>
      </c>
      <c r="J67" s="42"/>
      <c r="K67" s="46"/>
    </row>
    <row r="68" spans="1:11" ht="12.75">
      <c r="A68" s="73" t="s">
        <v>286</v>
      </c>
      <c r="B68" s="74"/>
      <c r="C68" s="74"/>
      <c r="D68" s="75"/>
      <c r="E68" s="76" t="s">
        <v>287</v>
      </c>
      <c r="F68" s="76" t="s">
        <v>288</v>
      </c>
      <c r="G68" s="148" t="s">
        <v>189</v>
      </c>
      <c r="H68" s="42"/>
      <c r="I68" s="42"/>
      <c r="J68" s="42"/>
      <c r="K68" s="42"/>
    </row>
    <row r="69" spans="1:11" ht="12.75">
      <c r="A69" s="77" t="s">
        <v>86</v>
      </c>
      <c r="B69" s="78"/>
      <c r="C69" s="815" t="s">
        <v>289</v>
      </c>
      <c r="D69" s="816"/>
      <c r="E69" s="54">
        <f>J40</f>
        <v>0</v>
      </c>
      <c r="F69" s="54">
        <f>K40</f>
        <v>0</v>
      </c>
      <c r="G69" s="85">
        <f>F69-E69</f>
        <v>0</v>
      </c>
      <c r="H69" s="42"/>
      <c r="I69" s="42"/>
      <c r="J69" s="42"/>
      <c r="K69" s="42"/>
    </row>
    <row r="70" spans="1:11" ht="12.75">
      <c r="A70" s="79"/>
      <c r="B70" s="80"/>
      <c r="C70" s="81" t="s">
        <v>290</v>
      </c>
      <c r="D70" s="82"/>
      <c r="E70" s="72">
        <f>I66</f>
        <v>0</v>
      </c>
      <c r="F70" s="72">
        <f>J66</f>
        <v>0</v>
      </c>
      <c r="G70" s="85">
        <f>F70-E70</f>
        <v>0</v>
      </c>
      <c r="H70" s="42"/>
      <c r="I70" s="42"/>
      <c r="J70" s="42"/>
      <c r="K70" s="42"/>
    </row>
    <row r="71" spans="1:11" ht="30" customHeight="1">
      <c r="A71" s="79"/>
      <c r="B71" s="80"/>
      <c r="C71" s="817" t="s">
        <v>87</v>
      </c>
      <c r="D71" s="818"/>
      <c r="E71" s="85"/>
      <c r="F71" s="85"/>
      <c r="G71" s="85">
        <f>F71-E71</f>
        <v>0</v>
      </c>
      <c r="H71" s="42"/>
      <c r="I71" s="42"/>
      <c r="J71" s="42"/>
      <c r="K71" s="42"/>
    </row>
    <row r="72" spans="1:11" ht="12.75">
      <c r="A72" s="83"/>
      <c r="B72" s="84"/>
      <c r="C72" s="13" t="s">
        <v>291</v>
      </c>
      <c r="D72" s="74"/>
      <c r="E72" s="85">
        <f>SUM(E69:E71)</f>
        <v>0</v>
      </c>
      <c r="F72" s="85">
        <f>SUM(F69:F71)</f>
        <v>0</v>
      </c>
      <c r="G72" s="85">
        <f>F72-E72</f>
        <v>0</v>
      </c>
      <c r="H72" s="42"/>
      <c r="I72" s="42"/>
      <c r="J72" s="42"/>
      <c r="K72" s="42"/>
    </row>
    <row r="73" spans="1:11" ht="12.75">
      <c r="A73" s="42"/>
      <c r="B73" s="42"/>
      <c r="C73" s="446" t="s">
        <v>88</v>
      </c>
      <c r="D73" s="82"/>
      <c r="E73" s="449"/>
      <c r="F73" s="449"/>
      <c r="G73" s="85">
        <f>F73-E73</f>
        <v>0</v>
      </c>
      <c r="H73" s="42"/>
      <c r="I73" s="42"/>
      <c r="J73" s="42"/>
      <c r="K73" s="42"/>
    </row>
  </sheetData>
  <mergeCells count="3">
    <mergeCell ref="A3:K3"/>
    <mergeCell ref="C69:D69"/>
    <mergeCell ref="C71:D7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6">
      <selection activeCell="E34" sqref="E34"/>
    </sheetView>
  </sheetViews>
  <sheetFormatPr defaultColWidth="9.00390625" defaultRowHeight="12.75"/>
  <cols>
    <col min="1" max="1" width="6.75390625" style="0" customWidth="1"/>
    <col min="2" max="2" width="53.875" style="0" customWidth="1"/>
    <col min="3" max="3" width="14.00390625" style="0" customWidth="1"/>
    <col min="4" max="4" width="12.50390625" style="0" customWidth="1"/>
  </cols>
  <sheetData>
    <row r="1" spans="1:3" ht="12.75">
      <c r="A1" s="471" t="s">
        <v>162</v>
      </c>
      <c r="C1" s="5" t="s">
        <v>83</v>
      </c>
    </row>
    <row r="2" spans="1:3" ht="12.75">
      <c r="A2" s="472" t="s">
        <v>160</v>
      </c>
      <c r="B2" s="5"/>
      <c r="C2" s="5"/>
    </row>
    <row r="3" ht="12.75">
      <c r="B3" s="5"/>
    </row>
    <row r="4" spans="2:4" ht="12.75">
      <c r="B4" s="954" t="s">
        <v>481</v>
      </c>
      <c r="C4" s="954"/>
      <c r="D4" s="954"/>
    </row>
    <row r="5" spans="2:4" ht="12.75">
      <c r="B5" s="954"/>
      <c r="C5" s="954"/>
      <c r="D5" s="954"/>
    </row>
    <row r="6" spans="2:4" ht="12.75">
      <c r="B6" s="955"/>
      <c r="C6" s="955"/>
      <c r="D6" s="955"/>
    </row>
    <row r="7" spans="1:4" ht="12.75">
      <c r="A7" s="154"/>
      <c r="B7" s="8" t="s">
        <v>482</v>
      </c>
      <c r="C7" s="857" t="s">
        <v>78</v>
      </c>
      <c r="D7" s="858"/>
    </row>
    <row r="8" spans="2:4" ht="12.75">
      <c r="B8" s="181" t="s">
        <v>406</v>
      </c>
      <c r="C8" s="149"/>
      <c r="D8" s="155"/>
    </row>
    <row r="9" spans="1:9" ht="26.25">
      <c r="A9" s="156" t="s">
        <v>214</v>
      </c>
      <c r="B9" s="156" t="s">
        <v>407</v>
      </c>
      <c r="C9" s="156" t="s">
        <v>408</v>
      </c>
      <c r="D9" s="156" t="s">
        <v>409</v>
      </c>
      <c r="E9" s="1"/>
      <c r="F9" s="1"/>
      <c r="G9" s="1"/>
      <c r="H9" s="1"/>
      <c r="I9" s="1"/>
    </row>
    <row r="10" spans="1:5" ht="15.75" customHeight="1">
      <c r="A10" s="157">
        <v>1</v>
      </c>
      <c r="B10" s="465" t="s">
        <v>410</v>
      </c>
      <c r="C10" s="157" t="s">
        <v>232</v>
      </c>
      <c r="D10" s="157"/>
      <c r="E10" s="158"/>
    </row>
    <row r="11" spans="1:5" ht="15.75" customHeight="1">
      <c r="A11" s="157">
        <v>2</v>
      </c>
      <c r="B11" s="465" t="s">
        <v>411</v>
      </c>
      <c r="C11" s="157" t="s">
        <v>232</v>
      </c>
      <c r="D11" s="157"/>
      <c r="E11" s="158"/>
    </row>
    <row r="12" spans="1:5" ht="15.75" customHeight="1">
      <c r="A12" s="157">
        <v>3</v>
      </c>
      <c r="B12" s="465" t="s">
        <v>412</v>
      </c>
      <c r="C12" s="157" t="s">
        <v>232</v>
      </c>
      <c r="D12" s="157"/>
      <c r="E12" s="158"/>
    </row>
    <row r="13" spans="1:5" ht="15.75" customHeight="1">
      <c r="A13" s="157">
        <v>4</v>
      </c>
      <c r="B13" s="465" t="s">
        <v>413</v>
      </c>
      <c r="C13" s="157" t="s">
        <v>232</v>
      </c>
      <c r="D13" s="157"/>
      <c r="E13" s="158"/>
    </row>
    <row r="14" spans="1:5" ht="33.75" customHeight="1">
      <c r="A14" s="157">
        <v>5</v>
      </c>
      <c r="B14" s="465" t="s">
        <v>414</v>
      </c>
      <c r="C14" s="157" t="s">
        <v>232</v>
      </c>
      <c r="D14" s="157"/>
      <c r="E14" s="158"/>
    </row>
    <row r="15" spans="1:5" ht="35.25" customHeight="1">
      <c r="A15" s="157">
        <v>6</v>
      </c>
      <c r="B15" s="464" t="s">
        <v>415</v>
      </c>
      <c r="C15" s="157" t="s">
        <v>232</v>
      </c>
      <c r="D15" s="157"/>
      <c r="E15" s="158"/>
    </row>
    <row r="16" spans="1:5" ht="15.75" customHeight="1">
      <c r="A16" s="157">
        <v>7</v>
      </c>
      <c r="B16" s="465" t="s">
        <v>416</v>
      </c>
      <c r="C16" s="157" t="s">
        <v>232</v>
      </c>
      <c r="D16" s="157"/>
      <c r="E16" s="158"/>
    </row>
    <row r="17" spans="1:5" ht="57" customHeight="1">
      <c r="A17" s="157">
        <v>8</v>
      </c>
      <c r="B17" s="464" t="s">
        <v>436</v>
      </c>
      <c r="C17" s="44" t="s">
        <v>232</v>
      </c>
      <c r="D17" s="157"/>
      <c r="E17" s="158"/>
    </row>
    <row r="18" spans="1:5" ht="21" customHeight="1">
      <c r="A18" s="157">
        <v>9</v>
      </c>
      <c r="B18" s="464" t="s">
        <v>190</v>
      </c>
      <c r="C18" s="44" t="s">
        <v>232</v>
      </c>
      <c r="D18" s="157"/>
      <c r="E18" s="158"/>
    </row>
    <row r="19" spans="1:5" ht="27" customHeight="1">
      <c r="A19" s="157">
        <v>10</v>
      </c>
      <c r="B19" s="464" t="s">
        <v>437</v>
      </c>
      <c r="C19" s="44" t="s">
        <v>232</v>
      </c>
      <c r="D19" s="157"/>
      <c r="E19" s="158"/>
    </row>
    <row r="20" spans="1:5" ht="21" customHeight="1">
      <c r="A20" s="157">
        <v>11</v>
      </c>
      <c r="B20" s="464" t="s">
        <v>2</v>
      </c>
      <c r="C20" s="44" t="s">
        <v>232</v>
      </c>
      <c r="D20" s="157"/>
      <c r="E20" s="158"/>
    </row>
    <row r="21" spans="1:5" ht="30" customHeight="1">
      <c r="A21" s="159"/>
      <c r="B21" s="182" t="s">
        <v>417</v>
      </c>
      <c r="C21" s="159"/>
      <c r="D21" s="159"/>
      <c r="E21" s="158"/>
    </row>
    <row r="22" spans="1:5" ht="12.75">
      <c r="A22" s="159"/>
      <c r="B22" s="159"/>
      <c r="C22" s="159"/>
      <c r="D22" s="159"/>
      <c r="E22" s="158"/>
    </row>
    <row r="23" spans="1:5" ht="12.75">
      <c r="A23" s="183"/>
      <c r="B23" s="184" t="s">
        <v>418</v>
      </c>
      <c r="C23" s="185"/>
      <c r="D23" s="186"/>
      <c r="E23" s="158"/>
    </row>
    <row r="24" spans="1:9" ht="15.75" customHeight="1">
      <c r="A24" s="156" t="s">
        <v>214</v>
      </c>
      <c r="B24" s="156" t="s">
        <v>407</v>
      </c>
      <c r="C24" s="156" t="s">
        <v>419</v>
      </c>
      <c r="D24" s="156" t="s">
        <v>420</v>
      </c>
      <c r="E24" s="158"/>
      <c r="F24" s="160"/>
      <c r="G24" s="158"/>
      <c r="H24" s="160"/>
      <c r="I24" s="160"/>
    </row>
    <row r="25" spans="1:9" ht="22.5">
      <c r="A25" s="161">
        <v>1</v>
      </c>
      <c r="B25" s="463" t="s">
        <v>421</v>
      </c>
      <c r="C25" s="463" t="s">
        <v>422</v>
      </c>
      <c r="D25" s="161"/>
      <c r="E25" s="158"/>
      <c r="F25" s="160"/>
      <c r="G25" s="160"/>
      <c r="H25" s="160"/>
      <c r="I25" s="160"/>
    </row>
    <row r="26" spans="1:9" ht="22.5">
      <c r="A26" s="161">
        <v>2</v>
      </c>
      <c r="B26" s="464" t="s">
        <v>423</v>
      </c>
      <c r="C26" s="463" t="s">
        <v>422</v>
      </c>
      <c r="D26" s="157"/>
      <c r="E26" s="158"/>
      <c r="F26" s="160"/>
      <c r="G26" s="160"/>
      <c r="H26" s="160"/>
      <c r="I26" s="160"/>
    </row>
    <row r="27" spans="1:5" ht="57" customHeight="1">
      <c r="A27" s="161">
        <v>3</v>
      </c>
      <c r="B27" s="464" t="s">
        <v>424</v>
      </c>
      <c r="C27" s="985" t="s">
        <v>30</v>
      </c>
      <c r="D27" s="468"/>
      <c r="E27" s="158"/>
    </row>
    <row r="28" spans="1:5" ht="42" customHeight="1">
      <c r="A28" s="161">
        <v>4</v>
      </c>
      <c r="B28" s="464" t="s">
        <v>425</v>
      </c>
      <c r="C28" s="464" t="s">
        <v>426</v>
      </c>
      <c r="D28" s="157"/>
      <c r="E28" s="158"/>
    </row>
    <row r="29" spans="1:5" ht="33" customHeight="1">
      <c r="A29" s="161">
        <v>5</v>
      </c>
      <c r="B29" s="465" t="s">
        <v>427</v>
      </c>
      <c r="C29" s="465" t="s">
        <v>428</v>
      </c>
      <c r="D29" s="157"/>
      <c r="E29" s="158"/>
    </row>
    <row r="30" spans="1:4" ht="22.5">
      <c r="A30" s="157">
        <v>6</v>
      </c>
      <c r="B30" s="465" t="s">
        <v>429</v>
      </c>
      <c r="C30" s="465" t="s">
        <v>422</v>
      </c>
      <c r="D30" s="157"/>
    </row>
    <row r="31" spans="2:4" ht="27" customHeight="1">
      <c r="B31" s="162"/>
      <c r="C31" s="986" t="s">
        <v>191</v>
      </c>
      <c r="D31" s="153"/>
    </row>
    <row r="32" spans="1:2" ht="12.75">
      <c r="A32" s="704" t="s">
        <v>31</v>
      </c>
      <c r="B32" s="337"/>
    </row>
    <row r="33" spans="1:2" ht="12.75">
      <c r="A33" s="337"/>
      <c r="B33" s="337"/>
    </row>
    <row r="34" ht="12.75">
      <c r="F34" s="467"/>
    </row>
  </sheetData>
  <mergeCells count="2">
    <mergeCell ref="C7:D7"/>
    <mergeCell ref="B4:D6"/>
  </mergeCells>
  <printOptions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3">
      <selection activeCell="E18" sqref="E18"/>
    </sheetView>
  </sheetViews>
  <sheetFormatPr defaultColWidth="9.00390625" defaultRowHeight="12.75"/>
  <cols>
    <col min="1" max="1" width="8.00390625" style="0" customWidth="1"/>
    <col min="2" max="2" width="31.375" style="0" customWidth="1"/>
    <col min="3" max="3" width="12.125" style="0" customWidth="1"/>
    <col min="4" max="4" width="13.00390625" style="0" customWidth="1"/>
    <col min="5" max="5" width="12.125" style="0" customWidth="1"/>
    <col min="6" max="6" width="13.00390625" style="0" customWidth="1"/>
    <col min="8" max="9" width="10.50390625" style="0" customWidth="1"/>
    <col min="10" max="10" width="11.125" style="0" customWidth="1"/>
  </cols>
  <sheetData>
    <row r="1" spans="1:10" ht="12.75">
      <c r="A1" s="471" t="s">
        <v>161</v>
      </c>
      <c r="C1" s="5"/>
      <c r="I1" s="5" t="s">
        <v>83</v>
      </c>
      <c r="J1" s="5"/>
    </row>
    <row r="2" spans="2:4" ht="17.25">
      <c r="B2" s="163" t="s">
        <v>430</v>
      </c>
      <c r="C2" s="158"/>
      <c r="D2" s="153"/>
    </row>
    <row r="3" spans="1:9" ht="12.75">
      <c r="A3" s="41"/>
      <c r="B3" s="41" t="s">
        <v>548</v>
      </c>
      <c r="C3" s="42"/>
      <c r="D3" s="42"/>
      <c r="E3" s="42"/>
      <c r="F3" s="42"/>
      <c r="G3" s="42"/>
      <c r="H3" s="46"/>
      <c r="I3" s="42"/>
    </row>
    <row r="4" spans="1:9" ht="12.75">
      <c r="A4" s="41"/>
      <c r="B4" s="493" t="s">
        <v>549</v>
      </c>
      <c r="C4" s="42"/>
      <c r="D4" s="42"/>
      <c r="E4" s="42"/>
      <c r="F4" s="42"/>
      <c r="G4" s="42"/>
      <c r="H4" s="46"/>
      <c r="I4" s="42"/>
    </row>
    <row r="5" spans="1:10" ht="36">
      <c r="A5" s="43" t="s">
        <v>254</v>
      </c>
      <c r="B5" s="43" t="s">
        <v>282</v>
      </c>
      <c r="C5" s="43" t="s">
        <v>283</v>
      </c>
      <c r="D5" s="43" t="s">
        <v>284</v>
      </c>
      <c r="E5" s="43" t="s">
        <v>544</v>
      </c>
      <c r="F5" s="43" t="s">
        <v>252</v>
      </c>
      <c r="G5" s="43" t="s">
        <v>218</v>
      </c>
      <c r="H5" s="43" t="s">
        <v>253</v>
      </c>
      <c r="I5" s="43" t="s">
        <v>545</v>
      </c>
      <c r="J5" s="43" t="s">
        <v>546</v>
      </c>
    </row>
    <row r="6" spans="1:10" ht="12.75">
      <c r="A6" s="494">
        <v>1</v>
      </c>
      <c r="B6" s="495"/>
      <c r="C6" s="495"/>
      <c r="D6" s="125"/>
      <c r="E6" s="125"/>
      <c r="F6" s="496"/>
      <c r="G6" s="497"/>
      <c r="H6" s="498">
        <f>F6*G6+F6</f>
        <v>0</v>
      </c>
      <c r="I6" s="498">
        <f>F6*E6</f>
        <v>0</v>
      </c>
      <c r="J6" s="498">
        <f>I6*G6+I6</f>
        <v>0</v>
      </c>
    </row>
    <row r="7" spans="1:10" ht="12.75">
      <c r="A7" s="494">
        <v>2</v>
      </c>
      <c r="B7" s="495"/>
      <c r="C7" s="495"/>
      <c r="D7" s="125"/>
      <c r="E7" s="125"/>
      <c r="F7" s="496"/>
      <c r="G7" s="497"/>
      <c r="H7" s="498">
        <f aca="true" t="shared" si="0" ref="H7:H29">F7*G7+F7</f>
        <v>0</v>
      </c>
      <c r="I7" s="498">
        <f aca="true" t="shared" si="1" ref="I7:I28">F7*E7</f>
        <v>0</v>
      </c>
      <c r="J7" s="498">
        <f aca="true" t="shared" si="2" ref="J7:J29">I7*G7+I7</f>
        <v>0</v>
      </c>
    </row>
    <row r="8" spans="1:10" ht="12.75">
      <c r="A8" s="494">
        <v>3</v>
      </c>
      <c r="B8" s="495"/>
      <c r="C8" s="495"/>
      <c r="D8" s="125"/>
      <c r="E8" s="125"/>
      <c r="F8" s="496"/>
      <c r="G8" s="497"/>
      <c r="H8" s="498">
        <f t="shared" si="0"/>
        <v>0</v>
      </c>
      <c r="I8" s="498">
        <f t="shared" si="1"/>
        <v>0</v>
      </c>
      <c r="J8" s="498">
        <f t="shared" si="2"/>
        <v>0</v>
      </c>
    </row>
    <row r="9" spans="1:10" ht="12.75">
      <c r="A9" s="494">
        <v>4</v>
      </c>
      <c r="B9" s="495"/>
      <c r="C9" s="495"/>
      <c r="D9" s="125"/>
      <c r="E9" s="125"/>
      <c r="F9" s="496"/>
      <c r="G9" s="497"/>
      <c r="H9" s="498">
        <f t="shared" si="0"/>
        <v>0</v>
      </c>
      <c r="I9" s="498">
        <f t="shared" si="1"/>
        <v>0</v>
      </c>
      <c r="J9" s="498">
        <f t="shared" si="2"/>
        <v>0</v>
      </c>
    </row>
    <row r="10" spans="1:10" ht="12.75">
      <c r="A10" s="494">
        <v>5</v>
      </c>
      <c r="B10" s="495"/>
      <c r="C10" s="495"/>
      <c r="D10" s="125"/>
      <c r="E10" s="125"/>
      <c r="F10" s="496"/>
      <c r="G10" s="497"/>
      <c r="H10" s="498">
        <f t="shared" si="0"/>
        <v>0</v>
      </c>
      <c r="I10" s="498">
        <f t="shared" si="1"/>
        <v>0</v>
      </c>
      <c r="J10" s="498">
        <f t="shared" si="2"/>
        <v>0</v>
      </c>
    </row>
    <row r="11" spans="1:10" ht="12.75">
      <c r="A11" s="494">
        <v>6</v>
      </c>
      <c r="B11" s="495"/>
      <c r="C11" s="495"/>
      <c r="D11" s="125"/>
      <c r="E11" s="125"/>
      <c r="F11" s="496"/>
      <c r="G11" s="497"/>
      <c r="H11" s="498">
        <f t="shared" si="0"/>
        <v>0</v>
      </c>
      <c r="I11" s="498">
        <f t="shared" si="1"/>
        <v>0</v>
      </c>
      <c r="J11" s="498">
        <f t="shared" si="2"/>
        <v>0</v>
      </c>
    </row>
    <row r="12" spans="1:10" ht="12.75">
      <c r="A12" s="494">
        <v>7</v>
      </c>
      <c r="B12" s="499"/>
      <c r="C12" s="495"/>
      <c r="D12" s="125"/>
      <c r="E12" s="500"/>
      <c r="F12" s="496"/>
      <c r="G12" s="501"/>
      <c r="H12" s="498">
        <f t="shared" si="0"/>
        <v>0</v>
      </c>
      <c r="I12" s="498">
        <f t="shared" si="1"/>
        <v>0</v>
      </c>
      <c r="J12" s="498">
        <f t="shared" si="2"/>
        <v>0</v>
      </c>
    </row>
    <row r="13" spans="1:10" ht="12.75">
      <c r="A13" s="494">
        <v>8</v>
      </c>
      <c r="B13" s="495"/>
      <c r="C13" s="495"/>
      <c r="D13" s="125"/>
      <c r="E13" s="125"/>
      <c r="F13" s="496"/>
      <c r="G13" s="497"/>
      <c r="H13" s="498">
        <f t="shared" si="0"/>
        <v>0</v>
      </c>
      <c r="I13" s="498">
        <f t="shared" si="1"/>
        <v>0</v>
      </c>
      <c r="J13" s="498">
        <f t="shared" si="2"/>
        <v>0</v>
      </c>
    </row>
    <row r="14" spans="1:10" ht="12.75">
      <c r="A14" s="494">
        <v>9</v>
      </c>
      <c r="B14" s="495"/>
      <c r="C14" s="495"/>
      <c r="D14" s="125"/>
      <c r="E14" s="125"/>
      <c r="F14" s="496"/>
      <c r="G14" s="497"/>
      <c r="H14" s="498">
        <f t="shared" si="0"/>
        <v>0</v>
      </c>
      <c r="I14" s="498">
        <f t="shared" si="1"/>
        <v>0</v>
      </c>
      <c r="J14" s="498">
        <f t="shared" si="2"/>
        <v>0</v>
      </c>
    </row>
    <row r="15" spans="1:10" ht="12.75">
      <c r="A15" s="494">
        <v>10</v>
      </c>
      <c r="B15" s="495"/>
      <c r="C15" s="495"/>
      <c r="D15" s="125"/>
      <c r="E15" s="125"/>
      <c r="F15" s="496"/>
      <c r="G15" s="497"/>
      <c r="H15" s="498">
        <f t="shared" si="0"/>
        <v>0</v>
      </c>
      <c r="I15" s="498">
        <f t="shared" si="1"/>
        <v>0</v>
      </c>
      <c r="J15" s="498">
        <f t="shared" si="2"/>
        <v>0</v>
      </c>
    </row>
    <row r="16" spans="1:10" ht="12.75">
      <c r="A16" s="494">
        <v>11</v>
      </c>
      <c r="B16" s="495"/>
      <c r="C16" s="495"/>
      <c r="D16" s="125"/>
      <c r="E16" s="125"/>
      <c r="F16" s="496"/>
      <c r="G16" s="497"/>
      <c r="H16" s="498">
        <f t="shared" si="0"/>
        <v>0</v>
      </c>
      <c r="I16" s="498">
        <f t="shared" si="1"/>
        <v>0</v>
      </c>
      <c r="J16" s="498">
        <f t="shared" si="2"/>
        <v>0</v>
      </c>
    </row>
    <row r="17" spans="1:10" ht="12.75">
      <c r="A17" s="494">
        <v>12</v>
      </c>
      <c r="B17" s="495"/>
      <c r="C17" s="495"/>
      <c r="D17" s="125"/>
      <c r="E17" s="125"/>
      <c r="F17" s="496"/>
      <c r="G17" s="497"/>
      <c r="H17" s="498">
        <f t="shared" si="0"/>
        <v>0</v>
      </c>
      <c r="I17" s="498">
        <f t="shared" si="1"/>
        <v>0</v>
      </c>
      <c r="J17" s="498">
        <f t="shared" si="2"/>
        <v>0</v>
      </c>
    </row>
    <row r="18" spans="1:10" ht="12.75">
      <c r="A18" s="494">
        <v>13</v>
      </c>
      <c r="B18" s="495"/>
      <c r="C18" s="495"/>
      <c r="D18" s="125"/>
      <c r="E18" s="125"/>
      <c r="F18" s="496"/>
      <c r="G18" s="497"/>
      <c r="H18" s="498">
        <f t="shared" si="0"/>
        <v>0</v>
      </c>
      <c r="I18" s="498">
        <f t="shared" si="1"/>
        <v>0</v>
      </c>
      <c r="J18" s="498">
        <f t="shared" si="2"/>
        <v>0</v>
      </c>
    </row>
    <row r="19" spans="1:10" ht="12.75">
      <c r="A19" s="494">
        <v>14</v>
      </c>
      <c r="B19" s="495"/>
      <c r="C19" s="495"/>
      <c r="D19" s="125"/>
      <c r="E19" s="125"/>
      <c r="F19" s="496"/>
      <c r="G19" s="497"/>
      <c r="H19" s="498">
        <f t="shared" si="0"/>
        <v>0</v>
      </c>
      <c r="I19" s="498">
        <f t="shared" si="1"/>
        <v>0</v>
      </c>
      <c r="J19" s="498">
        <f t="shared" si="2"/>
        <v>0</v>
      </c>
    </row>
    <row r="20" spans="1:10" ht="12.75">
      <c r="A20" s="494">
        <v>15</v>
      </c>
      <c r="B20" s="495"/>
      <c r="C20" s="495"/>
      <c r="D20" s="125"/>
      <c r="E20" s="125"/>
      <c r="F20" s="496"/>
      <c r="G20" s="497"/>
      <c r="H20" s="498">
        <f t="shared" si="0"/>
        <v>0</v>
      </c>
      <c r="I20" s="498">
        <f t="shared" si="1"/>
        <v>0</v>
      </c>
      <c r="J20" s="498">
        <f t="shared" si="2"/>
        <v>0</v>
      </c>
    </row>
    <row r="21" spans="1:10" ht="12.75">
      <c r="A21" s="494">
        <v>16</v>
      </c>
      <c r="B21" s="495"/>
      <c r="C21" s="495"/>
      <c r="D21" s="125"/>
      <c r="E21" s="125"/>
      <c r="F21" s="496"/>
      <c r="G21" s="497"/>
      <c r="H21" s="498">
        <f t="shared" si="0"/>
        <v>0</v>
      </c>
      <c r="I21" s="498">
        <f t="shared" si="1"/>
        <v>0</v>
      </c>
      <c r="J21" s="498">
        <f t="shared" si="2"/>
        <v>0</v>
      </c>
    </row>
    <row r="22" spans="1:10" ht="12.75">
      <c r="A22" s="494">
        <v>17</v>
      </c>
      <c r="B22" s="495"/>
      <c r="C22" s="495"/>
      <c r="D22" s="125"/>
      <c r="E22" s="125"/>
      <c r="F22" s="496"/>
      <c r="G22" s="497"/>
      <c r="H22" s="498">
        <f t="shared" si="0"/>
        <v>0</v>
      </c>
      <c r="I22" s="498">
        <f t="shared" si="1"/>
        <v>0</v>
      </c>
      <c r="J22" s="498">
        <f t="shared" si="2"/>
        <v>0</v>
      </c>
    </row>
    <row r="23" spans="1:10" ht="12.75">
      <c r="A23" s="494">
        <v>18</v>
      </c>
      <c r="B23" s="502"/>
      <c r="C23" s="502"/>
      <c r="D23" s="503"/>
      <c r="E23" s="503"/>
      <c r="F23" s="504"/>
      <c r="G23" s="505"/>
      <c r="H23" s="498">
        <f t="shared" si="0"/>
        <v>0</v>
      </c>
      <c r="I23" s="498">
        <f t="shared" si="1"/>
        <v>0</v>
      </c>
      <c r="J23" s="498">
        <f t="shared" si="2"/>
        <v>0</v>
      </c>
    </row>
    <row r="24" spans="1:10" ht="12.75">
      <c r="A24" s="494">
        <v>19</v>
      </c>
      <c r="B24" s="502"/>
      <c r="C24" s="502"/>
      <c r="D24" s="503"/>
      <c r="E24" s="503"/>
      <c r="F24" s="504"/>
      <c r="G24" s="505"/>
      <c r="H24" s="498">
        <f t="shared" si="0"/>
        <v>0</v>
      </c>
      <c r="I24" s="498">
        <f t="shared" si="1"/>
        <v>0</v>
      </c>
      <c r="J24" s="498">
        <f t="shared" si="2"/>
        <v>0</v>
      </c>
    </row>
    <row r="25" spans="1:10" ht="12.75">
      <c r="A25" s="494">
        <v>20</v>
      </c>
      <c r="B25" s="502"/>
      <c r="C25" s="502"/>
      <c r="D25" s="503"/>
      <c r="E25" s="503"/>
      <c r="F25" s="504"/>
      <c r="G25" s="505"/>
      <c r="H25" s="498">
        <f t="shared" si="0"/>
        <v>0</v>
      </c>
      <c r="I25" s="498">
        <f t="shared" si="1"/>
        <v>0</v>
      </c>
      <c r="J25" s="498">
        <f t="shared" si="2"/>
        <v>0</v>
      </c>
    </row>
    <row r="26" spans="1:10" ht="12.75">
      <c r="A26" s="494">
        <v>21</v>
      </c>
      <c r="B26" s="502"/>
      <c r="C26" s="502"/>
      <c r="D26" s="503"/>
      <c r="E26" s="503"/>
      <c r="F26" s="504"/>
      <c r="G26" s="505"/>
      <c r="H26" s="498">
        <f t="shared" si="0"/>
        <v>0</v>
      </c>
      <c r="I26" s="498">
        <f t="shared" si="1"/>
        <v>0</v>
      </c>
      <c r="J26" s="498">
        <f t="shared" si="2"/>
        <v>0</v>
      </c>
    </row>
    <row r="27" spans="1:10" ht="12.75">
      <c r="A27" s="494">
        <v>22</v>
      </c>
      <c r="B27" s="502"/>
      <c r="C27" s="502"/>
      <c r="D27" s="503"/>
      <c r="E27" s="503"/>
      <c r="F27" s="504"/>
      <c r="G27" s="505"/>
      <c r="H27" s="498">
        <f t="shared" si="0"/>
        <v>0</v>
      </c>
      <c r="I27" s="498">
        <f t="shared" si="1"/>
        <v>0</v>
      </c>
      <c r="J27" s="498">
        <f t="shared" si="2"/>
        <v>0</v>
      </c>
    </row>
    <row r="28" spans="1:10" ht="12.75">
      <c r="A28" s="494">
        <v>23</v>
      </c>
      <c r="B28" s="502"/>
      <c r="C28" s="502"/>
      <c r="D28" s="503"/>
      <c r="E28" s="503"/>
      <c r="F28" s="504"/>
      <c r="G28" s="505"/>
      <c r="H28" s="498">
        <f t="shared" si="0"/>
        <v>0</v>
      </c>
      <c r="I28" s="498">
        <f t="shared" si="1"/>
        <v>0</v>
      </c>
      <c r="J28" s="498">
        <f t="shared" si="2"/>
        <v>0</v>
      </c>
    </row>
    <row r="29" spans="1:10" ht="12.75">
      <c r="A29" s="494">
        <v>24</v>
      </c>
      <c r="B29" s="502"/>
      <c r="C29" s="502"/>
      <c r="D29" s="503"/>
      <c r="E29" s="503"/>
      <c r="F29" s="504"/>
      <c r="G29" s="505"/>
      <c r="H29" s="498">
        <f t="shared" si="0"/>
        <v>0</v>
      </c>
      <c r="I29" s="498">
        <f>F29*E29</f>
        <v>0</v>
      </c>
      <c r="J29" s="498">
        <f t="shared" si="2"/>
        <v>0</v>
      </c>
    </row>
    <row r="30" spans="1:10" ht="12.75">
      <c r="A30" s="859" t="s">
        <v>431</v>
      </c>
      <c r="B30" s="860"/>
      <c r="C30" s="860"/>
      <c r="D30" s="860"/>
      <c r="E30" s="860"/>
      <c r="F30" s="860"/>
      <c r="G30" s="860"/>
      <c r="H30" s="861"/>
      <c r="I30" s="506">
        <f>SUM(I6:I29)</f>
        <v>0</v>
      </c>
      <c r="J30" s="506">
        <f>SUM(J6:J29)</f>
        <v>0</v>
      </c>
    </row>
    <row r="31" spans="1:10" ht="12.75">
      <c r="A31" s="507"/>
      <c r="B31" s="507"/>
      <c r="C31" s="507"/>
      <c r="D31" s="507"/>
      <c r="E31" s="507"/>
      <c r="F31" s="507"/>
      <c r="G31" s="507"/>
      <c r="H31" s="507"/>
      <c r="I31" s="508" t="s">
        <v>454</v>
      </c>
      <c r="J31" s="509">
        <f>J30-I30</f>
        <v>0</v>
      </c>
    </row>
    <row r="32" spans="2:10" ht="30" customHeight="1">
      <c r="B32" s="862" t="s">
        <v>91</v>
      </c>
      <c r="C32" s="862"/>
      <c r="D32" s="862"/>
      <c r="E32" s="862"/>
      <c r="F32" s="862"/>
      <c r="G32" s="862"/>
      <c r="H32" s="862"/>
      <c r="I32" s="88"/>
      <c r="J32" s="88"/>
    </row>
    <row r="33" spans="1:6" ht="12.75">
      <c r="A33" s="472" t="s">
        <v>547</v>
      </c>
      <c r="D33" s="76" t="s">
        <v>167</v>
      </c>
      <c r="E33" s="76" t="s">
        <v>168</v>
      </c>
      <c r="F33" s="148" t="s">
        <v>169</v>
      </c>
    </row>
    <row r="34" spans="2:6" ht="12.75">
      <c r="B34" s="472" t="s">
        <v>432</v>
      </c>
      <c r="D34" s="72">
        <f>I30</f>
        <v>0</v>
      </c>
      <c r="E34" s="72">
        <f>J30</f>
        <v>0</v>
      </c>
      <c r="F34" s="85">
        <f>E34-D34</f>
        <v>0</v>
      </c>
    </row>
    <row r="35" spans="2:6" ht="12.75">
      <c r="B35" s="472" t="s">
        <v>89</v>
      </c>
      <c r="D35" s="72"/>
      <c r="E35" s="72"/>
      <c r="F35" s="85">
        <f>E35-D35</f>
        <v>0</v>
      </c>
    </row>
    <row r="36" spans="2:6" ht="12.75">
      <c r="B36" s="472" t="s">
        <v>291</v>
      </c>
      <c r="D36" s="85">
        <f>SUM(D34:D35)</f>
        <v>0</v>
      </c>
      <c r="E36" s="85">
        <f>SUM(E34:E35)</f>
        <v>0</v>
      </c>
      <c r="F36" s="85">
        <f>E36-D36</f>
        <v>0</v>
      </c>
    </row>
    <row r="37" spans="2:6" ht="12.75">
      <c r="B37" s="472" t="s">
        <v>90</v>
      </c>
      <c r="D37" s="85"/>
      <c r="E37" s="85"/>
      <c r="F37" s="85">
        <f>E37-D37</f>
        <v>0</v>
      </c>
    </row>
  </sheetData>
  <mergeCells count="2">
    <mergeCell ref="A30:H30"/>
    <mergeCell ref="B32:H3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7">
      <selection activeCell="L21" sqref="L21"/>
    </sheetView>
  </sheetViews>
  <sheetFormatPr defaultColWidth="9.00390625" defaultRowHeight="12.75"/>
  <cols>
    <col min="1" max="1" width="3.875" style="473" customWidth="1"/>
    <col min="2" max="6" width="8.875" style="473" customWidth="1"/>
    <col min="7" max="7" width="10.75390625" style="473" customWidth="1"/>
    <col min="8" max="8" width="8.875" style="473" customWidth="1"/>
    <col min="9" max="9" width="15.00390625" style="473" customWidth="1"/>
    <col min="10" max="16384" width="8.875" style="473" customWidth="1"/>
  </cols>
  <sheetData>
    <row r="1" ht="9.75">
      <c r="G1" s="474" t="s">
        <v>83</v>
      </c>
    </row>
    <row r="2" ht="9.75">
      <c r="A2" s="470" t="s">
        <v>163</v>
      </c>
    </row>
    <row r="3" ht="9.75">
      <c r="A3" s="470"/>
    </row>
    <row r="4" ht="9.75">
      <c r="B4" s="475" t="s">
        <v>18</v>
      </c>
    </row>
    <row r="5" ht="9.75">
      <c r="B5" s="473" t="s">
        <v>164</v>
      </c>
    </row>
    <row r="6" spans="2:9" ht="9.75">
      <c r="B6" s="473" t="s">
        <v>165</v>
      </c>
      <c r="G6" s="876"/>
      <c r="H6" s="876"/>
      <c r="I6" s="876"/>
    </row>
    <row r="7" ht="10.5" thickBot="1"/>
    <row r="8" spans="1:9" ht="10.5" thickTop="1">
      <c r="A8" s="863" t="s">
        <v>254</v>
      </c>
      <c r="B8" s="865" t="s">
        <v>70</v>
      </c>
      <c r="C8" s="865"/>
      <c r="D8" s="865"/>
      <c r="E8" s="865"/>
      <c r="F8" s="865"/>
      <c r="G8" s="867" t="s">
        <v>19</v>
      </c>
      <c r="H8" s="869" t="s">
        <v>20</v>
      </c>
      <c r="I8" s="870"/>
    </row>
    <row r="9" spans="1:9" ht="10.5" thickBot="1">
      <c r="A9" s="864"/>
      <c r="B9" s="866"/>
      <c r="C9" s="866"/>
      <c r="D9" s="866"/>
      <c r="E9" s="866"/>
      <c r="F9" s="866"/>
      <c r="G9" s="868"/>
      <c r="H9" s="871"/>
      <c r="I9" s="872"/>
    </row>
    <row r="10" spans="1:9" ht="18.75" customHeight="1" thickTop="1">
      <c r="A10" s="476">
        <v>1</v>
      </c>
      <c r="B10" s="873" t="s">
        <v>197</v>
      </c>
      <c r="C10" s="873"/>
      <c r="D10" s="873"/>
      <c r="E10" s="873"/>
      <c r="F10" s="873"/>
      <c r="G10" s="477"/>
      <c r="H10" s="874"/>
      <c r="I10" s="874"/>
    </row>
    <row r="11" spans="1:9" ht="24.75" customHeight="1">
      <c r="A11" s="478">
        <v>2</v>
      </c>
      <c r="B11" s="875" t="s">
        <v>23</v>
      </c>
      <c r="C11" s="875"/>
      <c r="D11" s="875"/>
      <c r="E11" s="875"/>
      <c r="F11" s="875"/>
      <c r="G11" s="477"/>
      <c r="H11" s="874"/>
      <c r="I11" s="874"/>
    </row>
    <row r="12" spans="1:9" ht="9.75">
      <c r="A12" s="877">
        <v>3</v>
      </c>
      <c r="B12" s="875" t="s">
        <v>203</v>
      </c>
      <c r="C12" s="875"/>
      <c r="D12" s="875"/>
      <c r="E12" s="875"/>
      <c r="F12" s="875"/>
      <c r="G12" s="874"/>
      <c r="H12" s="874"/>
      <c r="I12" s="874"/>
    </row>
    <row r="13" spans="1:9" ht="9.75">
      <c r="A13" s="877"/>
      <c r="B13" s="875"/>
      <c r="C13" s="875"/>
      <c r="D13" s="875"/>
      <c r="E13" s="875"/>
      <c r="F13" s="875"/>
      <c r="G13" s="874"/>
      <c r="H13" s="874"/>
      <c r="I13" s="874"/>
    </row>
    <row r="14" spans="1:9" ht="15.75" customHeight="1">
      <c r="A14" s="877"/>
      <c r="B14" s="875"/>
      <c r="C14" s="875"/>
      <c r="D14" s="875"/>
      <c r="E14" s="875"/>
      <c r="F14" s="875"/>
      <c r="G14" s="874"/>
      <c r="H14" s="874"/>
      <c r="I14" s="874"/>
    </row>
    <row r="15" spans="1:9" ht="9.75">
      <c r="A15" s="877">
        <v>4</v>
      </c>
      <c r="B15" s="875" t="s">
        <v>71</v>
      </c>
      <c r="C15" s="875"/>
      <c r="D15" s="875"/>
      <c r="E15" s="875"/>
      <c r="F15" s="875"/>
      <c r="G15" s="874"/>
      <c r="H15" s="874"/>
      <c r="I15" s="874"/>
    </row>
    <row r="16" spans="1:9" ht="9.75">
      <c r="A16" s="877"/>
      <c r="B16" s="875"/>
      <c r="C16" s="875"/>
      <c r="D16" s="875"/>
      <c r="E16" s="875"/>
      <c r="F16" s="875"/>
      <c r="G16" s="874"/>
      <c r="H16" s="874"/>
      <c r="I16" s="874"/>
    </row>
    <row r="17" spans="1:9" ht="9.75">
      <c r="A17" s="877"/>
      <c r="B17" s="875"/>
      <c r="C17" s="875"/>
      <c r="D17" s="875"/>
      <c r="E17" s="875"/>
      <c r="F17" s="875"/>
      <c r="G17" s="874"/>
      <c r="H17" s="874"/>
      <c r="I17" s="874"/>
    </row>
    <row r="18" spans="1:9" ht="9.75">
      <c r="A18" s="878">
        <v>5</v>
      </c>
      <c r="B18" s="875" t="s">
        <v>201</v>
      </c>
      <c r="C18" s="875"/>
      <c r="D18" s="875"/>
      <c r="E18" s="875"/>
      <c r="F18" s="875"/>
      <c r="G18" s="878"/>
      <c r="H18" s="874"/>
      <c r="I18" s="874"/>
    </row>
    <row r="19" spans="1:9" ht="30.75" customHeight="1">
      <c r="A19" s="878"/>
      <c r="B19" s="875"/>
      <c r="C19" s="875"/>
      <c r="D19" s="875"/>
      <c r="E19" s="875"/>
      <c r="F19" s="875"/>
      <c r="G19" s="878"/>
      <c r="H19" s="874"/>
      <c r="I19" s="874"/>
    </row>
    <row r="20" spans="1:9" ht="9.75">
      <c r="A20" s="877">
        <v>6</v>
      </c>
      <c r="B20" s="875" t="s">
        <v>196</v>
      </c>
      <c r="C20" s="875"/>
      <c r="D20" s="875"/>
      <c r="E20" s="875"/>
      <c r="F20" s="875"/>
      <c r="G20" s="874"/>
      <c r="H20" s="874"/>
      <c r="I20" s="874"/>
    </row>
    <row r="21" spans="1:9" ht="54.75" customHeight="1">
      <c r="A21" s="877"/>
      <c r="B21" s="875"/>
      <c r="C21" s="875"/>
      <c r="D21" s="875"/>
      <c r="E21" s="875"/>
      <c r="F21" s="875"/>
      <c r="G21" s="874"/>
      <c r="H21" s="874"/>
      <c r="I21" s="874"/>
    </row>
    <row r="22" spans="1:9" ht="51" customHeight="1">
      <c r="A22" s="478">
        <v>7</v>
      </c>
      <c r="B22" s="875" t="s">
        <v>72</v>
      </c>
      <c r="C22" s="875"/>
      <c r="D22" s="875"/>
      <c r="E22" s="875"/>
      <c r="F22" s="875"/>
      <c r="G22" s="477"/>
      <c r="H22" s="874"/>
      <c r="I22" s="874"/>
    </row>
    <row r="23" spans="1:9" ht="51.75" customHeight="1">
      <c r="A23" s="479">
        <v>9</v>
      </c>
      <c r="B23" s="875" t="s">
        <v>198</v>
      </c>
      <c r="C23" s="875"/>
      <c r="D23" s="875"/>
      <c r="E23" s="875"/>
      <c r="F23" s="875"/>
      <c r="G23" s="477"/>
      <c r="H23" s="874"/>
      <c r="I23" s="874"/>
    </row>
    <row r="24" spans="1:9" ht="9.75">
      <c r="A24" s="878">
        <v>10</v>
      </c>
      <c r="B24" s="875" t="s">
        <v>204</v>
      </c>
      <c r="C24" s="875"/>
      <c r="D24" s="875"/>
      <c r="E24" s="875"/>
      <c r="F24" s="875"/>
      <c r="G24" s="874"/>
      <c r="H24" s="874"/>
      <c r="I24" s="874"/>
    </row>
    <row r="25" spans="1:9" ht="9.75">
      <c r="A25" s="878"/>
      <c r="B25" s="875"/>
      <c r="C25" s="875"/>
      <c r="D25" s="875"/>
      <c r="E25" s="875"/>
      <c r="F25" s="875"/>
      <c r="G25" s="874"/>
      <c r="H25" s="874"/>
      <c r="I25" s="874"/>
    </row>
    <row r="26" spans="1:9" ht="27" customHeight="1">
      <c r="A26" s="878"/>
      <c r="B26" s="875"/>
      <c r="C26" s="875"/>
      <c r="D26" s="875"/>
      <c r="E26" s="875"/>
      <c r="F26" s="875"/>
      <c r="G26" s="874"/>
      <c r="H26" s="874"/>
      <c r="I26" s="874"/>
    </row>
    <row r="27" spans="1:9" ht="9.75">
      <c r="A27" s="878">
        <v>11</v>
      </c>
      <c r="B27" s="875" t="s">
        <v>206</v>
      </c>
      <c r="C27" s="875"/>
      <c r="D27" s="875"/>
      <c r="E27" s="875"/>
      <c r="F27" s="875"/>
      <c r="G27" s="874"/>
      <c r="H27" s="874"/>
      <c r="I27" s="874"/>
    </row>
    <row r="28" spans="1:9" ht="21.75" customHeight="1">
      <c r="A28" s="878"/>
      <c r="B28" s="875"/>
      <c r="C28" s="875"/>
      <c r="D28" s="875"/>
      <c r="E28" s="875"/>
      <c r="F28" s="875"/>
      <c r="G28" s="874"/>
      <c r="H28" s="874"/>
      <c r="I28" s="874"/>
    </row>
    <row r="29" spans="1:9" ht="24.75" customHeight="1">
      <c r="A29" s="479">
        <v>12</v>
      </c>
      <c r="B29" s="875" t="s">
        <v>205</v>
      </c>
      <c r="C29" s="875"/>
      <c r="D29" s="875"/>
      <c r="E29" s="875"/>
      <c r="F29" s="875"/>
      <c r="G29" s="477"/>
      <c r="H29" s="874"/>
      <c r="I29" s="874"/>
    </row>
    <row r="30" spans="1:9" ht="42" customHeight="1">
      <c r="A30" s="479">
        <v>13</v>
      </c>
      <c r="B30" s="875" t="s">
        <v>202</v>
      </c>
      <c r="C30" s="875"/>
      <c r="D30" s="875"/>
      <c r="E30" s="875"/>
      <c r="F30" s="875"/>
      <c r="G30" s="477"/>
      <c r="H30" s="874"/>
      <c r="I30" s="874"/>
    </row>
    <row r="31" spans="1:9" ht="9.75">
      <c r="A31" s="878">
        <v>14</v>
      </c>
      <c r="B31" s="875" t="s">
        <v>22</v>
      </c>
      <c r="C31" s="875"/>
      <c r="D31" s="875"/>
      <c r="E31" s="875"/>
      <c r="F31" s="875"/>
      <c r="G31" s="874"/>
      <c r="H31" s="874"/>
      <c r="I31" s="874"/>
    </row>
    <row r="32" spans="1:9" ht="9.75">
      <c r="A32" s="878"/>
      <c r="B32" s="875"/>
      <c r="C32" s="875"/>
      <c r="D32" s="875"/>
      <c r="E32" s="875"/>
      <c r="F32" s="875"/>
      <c r="G32" s="874"/>
      <c r="H32" s="874"/>
      <c r="I32" s="874"/>
    </row>
    <row r="33" spans="1:9" ht="36.75" customHeight="1">
      <c r="A33" s="878"/>
      <c r="B33" s="875"/>
      <c r="C33" s="875"/>
      <c r="D33" s="875"/>
      <c r="E33" s="875"/>
      <c r="F33" s="875"/>
      <c r="G33" s="874"/>
      <c r="H33" s="874"/>
      <c r="I33" s="874"/>
    </row>
    <row r="34" spans="1:9" ht="27" customHeight="1">
      <c r="A34" s="479">
        <v>15</v>
      </c>
      <c r="B34" s="883" t="s">
        <v>73</v>
      </c>
      <c r="C34" s="884"/>
      <c r="D34" s="884"/>
      <c r="E34" s="884"/>
      <c r="F34" s="884"/>
      <c r="G34" s="477"/>
      <c r="H34" s="874"/>
      <c r="I34" s="874"/>
    </row>
    <row r="35" spans="1:9" ht="28.5" customHeight="1">
      <c r="A35" s="479">
        <v>16</v>
      </c>
      <c r="B35" s="875" t="s">
        <v>199</v>
      </c>
      <c r="C35" s="875"/>
      <c r="D35" s="875"/>
      <c r="E35" s="875"/>
      <c r="F35" s="875"/>
      <c r="G35" s="477"/>
      <c r="H35" s="874"/>
      <c r="I35" s="874"/>
    </row>
    <row r="36" spans="1:9" ht="8.25" customHeight="1">
      <c r="A36" s="482"/>
      <c r="B36" s="483"/>
      <c r="C36" s="483"/>
      <c r="D36" s="483"/>
      <c r="E36" s="483"/>
      <c r="F36" s="483"/>
      <c r="G36" s="480"/>
      <c r="H36" s="480"/>
      <c r="I36" s="480"/>
    </row>
    <row r="37" spans="1:6" ht="9.75">
      <c r="A37" s="879"/>
      <c r="B37" s="880" t="s">
        <v>21</v>
      </c>
      <c r="C37" s="880"/>
      <c r="D37" s="880"/>
      <c r="E37" s="880"/>
      <c r="F37" s="880"/>
    </row>
    <row r="38" spans="1:6" ht="9.75">
      <c r="A38" s="879"/>
      <c r="B38" s="881"/>
      <c r="C38" s="881"/>
      <c r="D38" s="881"/>
      <c r="E38" s="881"/>
      <c r="F38" s="881"/>
    </row>
    <row r="39" spans="1:6" ht="9.75">
      <c r="A39" s="882"/>
      <c r="B39" s="881"/>
      <c r="C39" s="881"/>
      <c r="D39" s="881"/>
      <c r="E39" s="881"/>
      <c r="F39" s="881"/>
    </row>
    <row r="40" spans="1:6" ht="9.75">
      <c r="A40" s="882"/>
      <c r="B40" s="881"/>
      <c r="C40" s="881"/>
      <c r="D40" s="881"/>
      <c r="E40" s="881"/>
      <c r="F40" s="881"/>
    </row>
  </sheetData>
  <mergeCells count="52">
    <mergeCell ref="A37:A38"/>
    <mergeCell ref="B37:F40"/>
    <mergeCell ref="A39:A40"/>
    <mergeCell ref="H11:I11"/>
    <mergeCell ref="B34:F34"/>
    <mergeCell ref="H34:I34"/>
    <mergeCell ref="B35:F35"/>
    <mergeCell ref="H35:I35"/>
    <mergeCell ref="A31:A33"/>
    <mergeCell ref="B31:F33"/>
    <mergeCell ref="G31:G33"/>
    <mergeCell ref="H31:I33"/>
    <mergeCell ref="B29:F29"/>
    <mergeCell ref="H29:I29"/>
    <mergeCell ref="B30:F30"/>
    <mergeCell ref="H30:I30"/>
    <mergeCell ref="A27:A28"/>
    <mergeCell ref="B27:F28"/>
    <mergeCell ref="G27:G28"/>
    <mergeCell ref="H27:I28"/>
    <mergeCell ref="A24:A26"/>
    <mergeCell ref="B24:F26"/>
    <mergeCell ref="G24:G26"/>
    <mergeCell ref="H24:I26"/>
    <mergeCell ref="B22:F22"/>
    <mergeCell ref="H22:I22"/>
    <mergeCell ref="B23:F23"/>
    <mergeCell ref="H23:I23"/>
    <mergeCell ref="A20:A21"/>
    <mergeCell ref="B20:F21"/>
    <mergeCell ref="G20:G21"/>
    <mergeCell ref="H20:I21"/>
    <mergeCell ref="A18:A19"/>
    <mergeCell ref="B18:F19"/>
    <mergeCell ref="G18:G19"/>
    <mergeCell ref="H18:I19"/>
    <mergeCell ref="A15:A17"/>
    <mergeCell ref="B15:F17"/>
    <mergeCell ref="G15:G17"/>
    <mergeCell ref="H15:I17"/>
    <mergeCell ref="A12:A14"/>
    <mergeCell ref="B12:F14"/>
    <mergeCell ref="G12:G14"/>
    <mergeCell ref="H12:I14"/>
    <mergeCell ref="B10:F10"/>
    <mergeCell ref="H10:I10"/>
    <mergeCell ref="B11:F11"/>
    <mergeCell ref="G6:I6"/>
    <mergeCell ref="A8:A9"/>
    <mergeCell ref="B8:F9"/>
    <mergeCell ref="G8:G9"/>
    <mergeCell ref="H8:I9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B2" sqref="B2"/>
    </sheetView>
  </sheetViews>
  <sheetFormatPr defaultColWidth="9.00390625" defaultRowHeight="12.75"/>
  <cols>
    <col min="1" max="1" width="5.50390625" style="0" customWidth="1"/>
    <col min="4" max="4" width="31.875" style="0" customWidth="1"/>
    <col min="7" max="7" width="10.50390625" style="0" customWidth="1"/>
    <col min="9" max="9" width="9.875" style="0" bestFit="1" customWidth="1"/>
  </cols>
  <sheetData>
    <row r="1" spans="8:9" ht="12.75">
      <c r="H1" s="5"/>
      <c r="I1" s="5" t="s">
        <v>83</v>
      </c>
    </row>
    <row r="2" ht="12.75">
      <c r="A2" s="472" t="s">
        <v>163</v>
      </c>
    </row>
    <row r="3" ht="15">
      <c r="D3" s="340" t="s">
        <v>3</v>
      </c>
    </row>
    <row r="4" ht="13.5" thickBot="1"/>
    <row r="5" spans="1:11" ht="14.25" thickTop="1">
      <c r="A5" s="341" t="s">
        <v>4</v>
      </c>
      <c r="B5" s="885" t="s">
        <v>5</v>
      </c>
      <c r="C5" s="886"/>
      <c r="D5" s="887"/>
      <c r="E5" s="396"/>
      <c r="F5" s="397" t="s">
        <v>452</v>
      </c>
      <c r="G5" s="398" t="s">
        <v>453</v>
      </c>
      <c r="H5" s="399" t="s">
        <v>454</v>
      </c>
      <c r="I5" s="398" t="s">
        <v>455</v>
      </c>
      <c r="J5" s="398" t="s">
        <v>456</v>
      </c>
      <c r="K5" s="398" t="s">
        <v>456</v>
      </c>
    </row>
    <row r="6" spans="1:11" ht="14.25" thickBot="1">
      <c r="A6" s="342"/>
      <c r="B6" s="343"/>
      <c r="C6" s="344"/>
      <c r="D6" s="345"/>
      <c r="E6" s="400"/>
      <c r="F6" s="401" t="s">
        <v>459</v>
      </c>
      <c r="G6" s="402" t="s">
        <v>460</v>
      </c>
      <c r="H6" s="403" t="s">
        <v>461</v>
      </c>
      <c r="I6" s="402" t="s">
        <v>462</v>
      </c>
      <c r="J6" s="402" t="s">
        <v>463</v>
      </c>
      <c r="K6" s="402" t="s">
        <v>464</v>
      </c>
    </row>
    <row r="7" spans="1:11" ht="14.25" thickTop="1">
      <c r="A7" s="346" t="s">
        <v>599</v>
      </c>
      <c r="B7" s="890" t="s">
        <v>16</v>
      </c>
      <c r="C7" s="891"/>
      <c r="D7" s="892"/>
      <c r="E7" s="401"/>
      <c r="F7" s="401"/>
      <c r="G7" s="402" t="s">
        <v>216</v>
      </c>
      <c r="H7" s="403"/>
      <c r="I7" s="402" t="s">
        <v>216</v>
      </c>
      <c r="J7" s="402"/>
      <c r="K7" s="402"/>
    </row>
    <row r="8" spans="1:11" ht="33.75" customHeight="1">
      <c r="A8" s="309"/>
      <c r="B8" s="893"/>
      <c r="C8" s="894"/>
      <c r="D8" s="895"/>
      <c r="E8" s="401"/>
      <c r="F8" s="401"/>
      <c r="G8" s="402" t="s">
        <v>465</v>
      </c>
      <c r="H8" s="403"/>
      <c r="I8" s="402" t="s">
        <v>465</v>
      </c>
      <c r="J8" s="402" t="s">
        <v>465</v>
      </c>
      <c r="K8" s="402" t="s">
        <v>465</v>
      </c>
    </row>
    <row r="9" spans="1:11" ht="13.5">
      <c r="A9" s="347"/>
      <c r="B9" s="348"/>
      <c r="C9" s="349"/>
      <c r="D9" s="350"/>
      <c r="E9" s="312"/>
      <c r="F9" s="351"/>
      <c r="G9" s="351"/>
      <c r="H9" s="351"/>
      <c r="I9" s="389">
        <f aca="true" t="shared" si="0" ref="I9:I14">G9*(100+H9)%</f>
        <v>0</v>
      </c>
      <c r="J9" s="389">
        <f aca="true" t="shared" si="1" ref="J9:J14">G9*F9</f>
        <v>0</v>
      </c>
      <c r="K9" s="389">
        <f aca="true" t="shared" si="2" ref="K9:K14">J9*(100+H9)%</f>
        <v>0</v>
      </c>
    </row>
    <row r="10" spans="1:11" ht="13.5">
      <c r="A10" s="347"/>
      <c r="B10" s="348"/>
      <c r="C10" s="349"/>
      <c r="D10" s="350"/>
      <c r="E10" s="312"/>
      <c r="F10" s="2"/>
      <c r="G10" s="2"/>
      <c r="H10" s="2"/>
      <c r="I10" s="389">
        <f t="shared" si="0"/>
        <v>0</v>
      </c>
      <c r="J10" s="389">
        <f t="shared" si="1"/>
        <v>0</v>
      </c>
      <c r="K10" s="389">
        <f t="shared" si="2"/>
        <v>0</v>
      </c>
    </row>
    <row r="11" spans="1:11" ht="13.5">
      <c r="A11" s="347"/>
      <c r="B11" s="348"/>
      <c r="C11" s="349"/>
      <c r="D11" s="350"/>
      <c r="E11" s="312"/>
      <c r="F11" s="2"/>
      <c r="G11" s="2"/>
      <c r="H11" s="2"/>
      <c r="I11" s="389">
        <f t="shared" si="0"/>
        <v>0</v>
      </c>
      <c r="J11" s="389">
        <f t="shared" si="1"/>
        <v>0</v>
      </c>
      <c r="K11" s="389">
        <f t="shared" si="2"/>
        <v>0</v>
      </c>
    </row>
    <row r="12" spans="1:11" ht="13.5">
      <c r="A12" s="347"/>
      <c r="B12" s="154"/>
      <c r="C12" s="352"/>
      <c r="D12" s="353"/>
      <c r="E12" s="312"/>
      <c r="F12" s="2"/>
      <c r="G12" s="2"/>
      <c r="H12" s="2"/>
      <c r="I12" s="389">
        <f t="shared" si="0"/>
        <v>0</v>
      </c>
      <c r="J12" s="389">
        <f t="shared" si="1"/>
        <v>0</v>
      </c>
      <c r="K12" s="389">
        <f t="shared" si="2"/>
        <v>0</v>
      </c>
    </row>
    <row r="13" spans="1:11" ht="13.5">
      <c r="A13" s="347"/>
      <c r="B13" s="154"/>
      <c r="C13" s="352"/>
      <c r="D13" s="353"/>
      <c r="E13" s="312"/>
      <c r="F13" s="2"/>
      <c r="G13" s="2"/>
      <c r="H13" s="2"/>
      <c r="I13" s="389">
        <f t="shared" si="0"/>
        <v>0</v>
      </c>
      <c r="J13" s="389">
        <f t="shared" si="1"/>
        <v>0</v>
      </c>
      <c r="K13" s="389">
        <f t="shared" si="2"/>
        <v>0</v>
      </c>
    </row>
    <row r="14" spans="1:11" ht="14.25" thickBot="1">
      <c r="A14" s="347"/>
      <c r="B14" s="154"/>
      <c r="C14" s="352"/>
      <c r="D14" s="353"/>
      <c r="E14" s="354"/>
      <c r="F14" s="355"/>
      <c r="G14" s="355"/>
      <c r="H14" s="355"/>
      <c r="I14" s="389">
        <f t="shared" si="0"/>
        <v>0</v>
      </c>
      <c r="J14" s="389">
        <f t="shared" si="1"/>
        <v>0</v>
      </c>
      <c r="K14" s="389">
        <f t="shared" si="2"/>
        <v>0</v>
      </c>
    </row>
    <row r="15" spans="1:12" ht="13.5" thickBot="1">
      <c r="A15" s="888"/>
      <c r="B15" s="889"/>
      <c r="C15" s="889"/>
      <c r="D15" s="889"/>
      <c r="E15" s="305"/>
      <c r="F15" s="356" t="s">
        <v>6</v>
      </c>
      <c r="G15" s="356"/>
      <c r="H15" s="305"/>
      <c r="I15" s="390"/>
      <c r="J15" s="391">
        <f>SUM(J9:J14)</f>
        <v>0</v>
      </c>
      <c r="K15" s="392">
        <f>SUM(K9:K14)</f>
        <v>0</v>
      </c>
      <c r="L15" s="484"/>
    </row>
    <row r="16" spans="1:12" ht="13.5">
      <c r="A16" s="357" t="s">
        <v>600</v>
      </c>
      <c r="B16" s="358" t="s">
        <v>7</v>
      </c>
      <c r="C16" s="359"/>
      <c r="D16" s="354"/>
      <c r="E16" s="360"/>
      <c r="F16" s="425" t="s">
        <v>200</v>
      </c>
      <c r="G16" s="361"/>
      <c r="H16" s="360"/>
      <c r="I16" s="389"/>
      <c r="J16" s="389"/>
      <c r="K16" s="389"/>
      <c r="L16" s="484"/>
    </row>
    <row r="17" spans="1:12" ht="13.5">
      <c r="A17" s="362"/>
      <c r="B17" s="363" t="s">
        <v>8</v>
      </c>
      <c r="C17" s="364"/>
      <c r="D17" s="365"/>
      <c r="E17" s="366"/>
      <c r="F17" s="367">
        <v>24</v>
      </c>
      <c r="G17" s="368"/>
      <c r="H17" s="369"/>
      <c r="I17" s="389">
        <f>G17*(100+H17)%</f>
        <v>0</v>
      </c>
      <c r="J17" s="389">
        <f>G17*F17</f>
        <v>0</v>
      </c>
      <c r="K17" s="389">
        <f>J17*(100+H17)%</f>
        <v>0</v>
      </c>
      <c r="L17" s="484"/>
    </row>
    <row r="18" spans="1:12" ht="13.5">
      <c r="A18" s="362"/>
      <c r="B18" s="363" t="s">
        <v>9</v>
      </c>
      <c r="C18" s="364"/>
      <c r="D18" s="365"/>
      <c r="E18" s="366"/>
      <c r="F18" s="367">
        <v>24</v>
      </c>
      <c r="G18" s="365"/>
      <c r="H18" s="366"/>
      <c r="I18" s="389">
        <f>G18*(100+H18)%</f>
        <v>0</v>
      </c>
      <c r="J18" s="389">
        <f>G18*F18</f>
        <v>0</v>
      </c>
      <c r="K18" s="389">
        <f>J18*(100+H18)%</f>
        <v>0</v>
      </c>
      <c r="L18" s="484"/>
    </row>
    <row r="19" spans="1:12" ht="14.25" thickBot="1">
      <c r="A19" s="370"/>
      <c r="B19" s="371" t="s">
        <v>10</v>
      </c>
      <c r="C19" s="372"/>
      <c r="D19" s="373"/>
      <c r="E19" s="309"/>
      <c r="F19" s="374">
        <v>24</v>
      </c>
      <c r="G19" s="373"/>
      <c r="H19" s="309"/>
      <c r="I19" s="389">
        <f>G19*(100+H19)%</f>
        <v>0</v>
      </c>
      <c r="J19" s="393">
        <f>G19*F19</f>
        <v>0</v>
      </c>
      <c r="K19" s="393">
        <f>J19*(100+H19)%</f>
        <v>0</v>
      </c>
      <c r="L19" s="484"/>
    </row>
    <row r="20" spans="1:12" ht="14.25" thickBot="1">
      <c r="A20" s="362"/>
      <c r="B20" s="375"/>
      <c r="C20" s="364"/>
      <c r="D20" s="3"/>
      <c r="F20" s="376" t="s">
        <v>11</v>
      </c>
      <c r="G20" s="3"/>
      <c r="H20" s="3"/>
      <c r="I20" s="247"/>
      <c r="J20" s="516">
        <f>SUM(J17:J19)</f>
        <v>0</v>
      </c>
      <c r="K20" s="516">
        <f>SUM(K17:K19)</f>
        <v>0</v>
      </c>
      <c r="L20" s="484"/>
    </row>
    <row r="21" spans="1:12" ht="12.75">
      <c r="A21" s="377"/>
      <c r="B21" s="348"/>
      <c r="C21" s="310"/>
      <c r="D21" s="354"/>
      <c r="E21" s="512"/>
      <c r="F21" s="510"/>
      <c r="G21" s="510"/>
      <c r="H21" s="510"/>
      <c r="I21" s="510"/>
      <c r="J21" s="3"/>
      <c r="K21" s="3"/>
      <c r="L21" s="484"/>
    </row>
    <row r="22" spans="1:12" ht="14.25" thickBot="1">
      <c r="A22" s="378" t="s">
        <v>601</v>
      </c>
      <c r="B22" s="513"/>
      <c r="C22" s="3"/>
      <c r="D22" s="514" t="s">
        <v>12</v>
      </c>
      <c r="E22" s="518" t="s">
        <v>13</v>
      </c>
      <c r="F22" s="360"/>
      <c r="G22" s="519"/>
      <c r="H22" s="511"/>
      <c r="I22" s="521">
        <f>G22*(100+H22)%</f>
        <v>0</v>
      </c>
      <c r="J22" s="515"/>
      <c r="K22" s="515"/>
      <c r="L22" s="484"/>
    </row>
    <row r="23" spans="1:12" ht="13.5" thickBot="1">
      <c r="A23" s="309"/>
      <c r="B23" s="384"/>
      <c r="C23" s="308"/>
      <c r="D23" s="373"/>
      <c r="E23" s="518" t="s">
        <v>170</v>
      </c>
      <c r="F23" s="517"/>
      <c r="G23" s="520"/>
      <c r="H23" s="306"/>
      <c r="I23" s="522">
        <f>G23*(100+H23)%</f>
        <v>0</v>
      </c>
      <c r="J23" s="515"/>
      <c r="K23" s="515"/>
      <c r="L23" s="484"/>
    </row>
    <row r="24" spans="1:7" ht="12.75">
      <c r="A24" s="3"/>
      <c r="B24" s="3"/>
      <c r="C24" s="3"/>
      <c r="D24" s="3"/>
      <c r="E24" s="3"/>
      <c r="F24" s="3"/>
      <c r="G24" s="3"/>
    </row>
    <row r="25" spans="1:12" ht="13.5">
      <c r="A25" s="3"/>
      <c r="B25" s="3"/>
      <c r="C25" s="3"/>
      <c r="D25" s="3"/>
      <c r="E25" s="348"/>
      <c r="F25" s="310"/>
      <c r="G25" s="310"/>
      <c r="H25" s="310"/>
      <c r="I25" s="354"/>
      <c r="J25" s="379" t="s">
        <v>456</v>
      </c>
      <c r="K25" s="380" t="s">
        <v>456</v>
      </c>
      <c r="L25" s="485" t="s">
        <v>166</v>
      </c>
    </row>
    <row r="26" spans="1:12" ht="13.5">
      <c r="A26" s="1"/>
      <c r="B26" s="381"/>
      <c r="C26" s="381"/>
      <c r="D26" s="3"/>
      <c r="E26" s="376" t="s">
        <v>74</v>
      </c>
      <c r="F26" s="3"/>
      <c r="G26" s="3"/>
      <c r="H26" s="3"/>
      <c r="I26" s="365"/>
      <c r="J26" s="382" t="s">
        <v>463</v>
      </c>
      <c r="K26" s="383" t="s">
        <v>464</v>
      </c>
      <c r="L26" s="486" t="s">
        <v>454</v>
      </c>
    </row>
    <row r="27" spans="1:12" ht="13.5">
      <c r="A27" s="1"/>
      <c r="B27" s="381"/>
      <c r="C27" s="381"/>
      <c r="D27" s="3"/>
      <c r="E27" s="384"/>
      <c r="F27" s="308"/>
      <c r="G27" s="308"/>
      <c r="H27" s="308"/>
      <c r="I27" s="373"/>
      <c r="J27" s="385" t="s">
        <v>465</v>
      </c>
      <c r="K27" s="386" t="s">
        <v>465</v>
      </c>
      <c r="L27" s="487" t="s">
        <v>465</v>
      </c>
    </row>
    <row r="28" spans="1:12" ht="12.75">
      <c r="A28" s="1"/>
      <c r="B28" s="381"/>
      <c r="C28" s="381"/>
      <c r="D28" s="3"/>
      <c r="E28" s="387" t="s">
        <v>14</v>
      </c>
      <c r="F28" s="352"/>
      <c r="G28" s="305"/>
      <c r="H28" s="305"/>
      <c r="I28" s="312"/>
      <c r="J28" s="394">
        <f>J15</f>
        <v>0</v>
      </c>
      <c r="K28" s="488">
        <f>K15</f>
        <v>0</v>
      </c>
      <c r="L28" s="491">
        <f>K28-J28</f>
        <v>0</v>
      </c>
    </row>
    <row r="29" spans="1:12" ht="12.75">
      <c r="A29" s="1"/>
      <c r="B29" s="381"/>
      <c r="C29" s="381"/>
      <c r="D29" s="3"/>
      <c r="E29" s="387" t="s">
        <v>17</v>
      </c>
      <c r="F29" s="352"/>
      <c r="G29" s="305"/>
      <c r="H29" s="305"/>
      <c r="I29" s="312"/>
      <c r="J29" s="394">
        <f>J20</f>
        <v>0</v>
      </c>
      <c r="K29" s="488">
        <f>K20</f>
        <v>0</v>
      </c>
      <c r="L29" s="491">
        <f>K29-J29</f>
        <v>0</v>
      </c>
    </row>
    <row r="30" spans="1:12" ht="13.5" thickBot="1">
      <c r="A30" s="1"/>
      <c r="B30" s="381"/>
      <c r="C30" s="381"/>
      <c r="D30" s="3"/>
      <c r="E30" s="387" t="s">
        <v>15</v>
      </c>
      <c r="F30" s="352"/>
      <c r="G30" s="305"/>
      <c r="H30" s="305"/>
      <c r="I30" s="312"/>
      <c r="J30" s="395">
        <f>G23</f>
        <v>0</v>
      </c>
      <c r="K30" s="489">
        <f>I23</f>
        <v>0</v>
      </c>
      <c r="L30" s="491">
        <f>K30-J30</f>
        <v>0</v>
      </c>
    </row>
    <row r="31" spans="1:12" ht="13.5" thickBot="1">
      <c r="A31" s="1"/>
      <c r="B31" s="381"/>
      <c r="C31" s="381"/>
      <c r="D31" s="3"/>
      <c r="E31" s="388" t="s">
        <v>291</v>
      </c>
      <c r="F31" s="352"/>
      <c r="G31" s="305"/>
      <c r="H31" s="305"/>
      <c r="I31" s="305"/>
      <c r="J31" s="391">
        <f>SUM(J28:J30)</f>
        <v>0</v>
      </c>
      <c r="K31" s="490">
        <f>SUM(K28:K30)</f>
        <v>0</v>
      </c>
      <c r="L31" s="492">
        <f>SUM(L28:L30)</f>
        <v>0</v>
      </c>
    </row>
  </sheetData>
  <mergeCells count="3">
    <mergeCell ref="B5:D5"/>
    <mergeCell ref="A15:D15"/>
    <mergeCell ref="B7:D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72"/>
  <sheetViews>
    <sheetView zoomScale="75" zoomScaleNormal="75" workbookViewId="0" topLeftCell="A13">
      <selection activeCell="K20" sqref="K20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26.75390625" style="0" customWidth="1"/>
    <col min="4" max="4" width="9.50390625" style="0" customWidth="1"/>
    <col min="5" max="5" width="4.50390625" style="0" customWidth="1"/>
    <col min="6" max="6" width="9.00390625" style="0" customWidth="1"/>
    <col min="7" max="7" width="8.50390625" style="0" customWidth="1"/>
    <col min="8" max="8" width="8.125" style="0" customWidth="1"/>
    <col min="9" max="9" width="9.50390625" style="0" customWidth="1"/>
    <col min="10" max="10" width="7.00390625" style="0" customWidth="1"/>
    <col min="11" max="11" width="9.00390625" style="0" customWidth="1"/>
    <col min="12" max="12" width="8.625" style="0" customWidth="1"/>
  </cols>
  <sheetData>
    <row r="1" s="450" customFormat="1" ht="12.75"/>
    <row r="2" spans="1:6" s="553" customFormat="1" ht="12.75">
      <c r="A2" s="450"/>
      <c r="B2" s="469" t="s">
        <v>171</v>
      </c>
      <c r="E2" s="244"/>
      <c r="F2" s="5" t="s">
        <v>83</v>
      </c>
    </row>
    <row r="3" spans="3:8" s="553" customFormat="1" ht="12.75">
      <c r="C3" s="245"/>
      <c r="D3" s="523"/>
      <c r="E3" s="523"/>
      <c r="F3" s="523"/>
      <c r="G3" s="523"/>
      <c r="H3" s="523"/>
    </row>
    <row r="4" s="553" customFormat="1" ht="12.75">
      <c r="C4" s="245"/>
    </row>
    <row r="5" s="553" customFormat="1" ht="12.75">
      <c r="B5" s="245" t="s">
        <v>483</v>
      </c>
    </row>
    <row r="6" s="553" customFormat="1" ht="12.75">
      <c r="B6" s="36" t="s">
        <v>29</v>
      </c>
    </row>
    <row r="7" s="553" customFormat="1" ht="13.5" thickBot="1">
      <c r="B7" s="36"/>
    </row>
    <row r="8" spans="1:8" s="553" customFormat="1" ht="14.25" thickBot="1" thickTop="1">
      <c r="A8" s="554"/>
      <c r="B8" s="555"/>
      <c r="C8" s="556" t="s">
        <v>27</v>
      </c>
      <c r="D8" s="963" t="s">
        <v>28</v>
      </c>
      <c r="E8" s="965"/>
      <c r="F8" s="967"/>
      <c r="G8" s="569"/>
      <c r="H8" s="570"/>
    </row>
    <row r="9" spans="1:8" s="553" customFormat="1" ht="13.5" thickTop="1">
      <c r="A9" s="557" t="s">
        <v>214</v>
      </c>
      <c r="B9" s="557" t="s">
        <v>484</v>
      </c>
      <c r="C9" s="557"/>
      <c r="D9" s="557" t="s">
        <v>180</v>
      </c>
      <c r="E9" s="964"/>
      <c r="F9" s="966" t="s">
        <v>616</v>
      </c>
      <c r="G9" s="569"/>
      <c r="H9" s="569"/>
    </row>
    <row r="10" spans="1:8" s="553" customFormat="1" ht="12.75">
      <c r="A10" s="557"/>
      <c r="B10" s="246" t="s">
        <v>485</v>
      </c>
      <c r="C10" s="558"/>
      <c r="D10" s="561"/>
      <c r="E10" s="558"/>
      <c r="F10" s="959"/>
      <c r="G10" s="570"/>
      <c r="H10" s="570"/>
    </row>
    <row r="11" spans="1:8" s="553" customFormat="1" ht="12.75">
      <c r="A11" s="559">
        <v>1</v>
      </c>
      <c r="B11" s="560" t="s">
        <v>486</v>
      </c>
      <c r="C11" s="631" t="s">
        <v>487</v>
      </c>
      <c r="D11" s="632" t="s">
        <v>488</v>
      </c>
      <c r="E11" s="558"/>
      <c r="F11" s="959"/>
      <c r="G11" s="570"/>
      <c r="H11" s="570"/>
    </row>
    <row r="12" spans="1:8" s="553" customFormat="1" ht="12.75">
      <c r="A12" s="559"/>
      <c r="B12" s="560" t="s">
        <v>489</v>
      </c>
      <c r="C12" s="631" t="s">
        <v>490</v>
      </c>
      <c r="D12" s="632" t="s">
        <v>488</v>
      </c>
      <c r="E12" s="558"/>
      <c r="F12" s="959"/>
      <c r="G12" s="570"/>
      <c r="H12" s="570"/>
    </row>
    <row r="13" spans="1:8" s="553" customFormat="1" ht="12.75">
      <c r="A13" s="559"/>
      <c r="B13" s="560"/>
      <c r="C13" s="631" t="s">
        <v>491</v>
      </c>
      <c r="D13" s="632" t="s">
        <v>488</v>
      </c>
      <c r="E13" s="558"/>
      <c r="F13" s="959"/>
      <c r="G13" s="570"/>
      <c r="H13" s="570"/>
    </row>
    <row r="14" spans="1:8" s="553" customFormat="1" ht="12.75">
      <c r="A14" s="559"/>
      <c r="B14" s="560"/>
      <c r="C14" s="631" t="s">
        <v>492</v>
      </c>
      <c r="D14" s="632" t="s">
        <v>488</v>
      </c>
      <c r="E14" s="558"/>
      <c r="F14" s="959"/>
      <c r="G14" s="570"/>
      <c r="H14" s="570"/>
    </row>
    <row r="15" spans="1:8" s="553" customFormat="1" ht="12.75">
      <c r="A15" s="559"/>
      <c r="B15" s="560"/>
      <c r="C15" s="631" t="s">
        <v>493</v>
      </c>
      <c r="D15" s="632" t="s">
        <v>488</v>
      </c>
      <c r="E15" s="558"/>
      <c r="F15" s="959"/>
      <c r="G15" s="570"/>
      <c r="H15" s="570"/>
    </row>
    <row r="16" spans="1:9" s="553" customFormat="1" ht="12.75">
      <c r="A16" s="559"/>
      <c r="B16" s="560"/>
      <c r="C16" s="631" t="s">
        <v>494</v>
      </c>
      <c r="D16" s="632" t="s">
        <v>488</v>
      </c>
      <c r="E16" s="558"/>
      <c r="F16" s="959"/>
      <c r="G16" s="570"/>
      <c r="H16" s="570"/>
      <c r="I16" s="953"/>
    </row>
    <row r="17" spans="1:8" s="553" customFormat="1" ht="12.75">
      <c r="A17" s="559"/>
      <c r="B17" s="560"/>
      <c r="C17" s="631" t="s">
        <v>495</v>
      </c>
      <c r="D17" s="632" t="s">
        <v>488</v>
      </c>
      <c r="E17" s="558"/>
      <c r="F17" s="959"/>
      <c r="G17" s="570"/>
      <c r="H17" s="570"/>
    </row>
    <row r="18" spans="1:8" s="553" customFormat="1" ht="12.75">
      <c r="A18" s="559"/>
      <c r="B18" s="560"/>
      <c r="C18" s="631" t="s">
        <v>496</v>
      </c>
      <c r="D18" s="632" t="s">
        <v>488</v>
      </c>
      <c r="E18" s="558"/>
      <c r="F18" s="959"/>
      <c r="G18" s="570"/>
      <c r="H18" s="570"/>
    </row>
    <row r="19" spans="1:8" s="553" customFormat="1" ht="12.75">
      <c r="A19" s="559"/>
      <c r="B19" s="560"/>
      <c r="C19" s="631" t="s">
        <v>219</v>
      </c>
      <c r="D19" s="632" t="s">
        <v>488</v>
      </c>
      <c r="E19" s="558"/>
      <c r="F19" s="959"/>
      <c r="G19" s="570"/>
      <c r="H19" s="570"/>
    </row>
    <row r="20" spans="1:8" s="553" customFormat="1" ht="12.75">
      <c r="A20" s="562"/>
      <c r="B20" s="563"/>
      <c r="C20" s="564" t="s">
        <v>497</v>
      </c>
      <c r="D20" s="984" t="s">
        <v>26</v>
      </c>
      <c r="E20" s="558"/>
      <c r="F20" s="959"/>
      <c r="G20" s="570"/>
      <c r="H20" s="570"/>
    </row>
    <row r="21" spans="1:13" s="553" customFormat="1" ht="12.75">
      <c r="A21" s="594">
        <v>2</v>
      </c>
      <c r="B21" s="968" t="s">
        <v>498</v>
      </c>
      <c r="C21" s="969"/>
      <c r="D21" s="984" t="s">
        <v>26</v>
      </c>
      <c r="E21" s="594"/>
      <c r="F21" s="960"/>
      <c r="G21" s="956"/>
      <c r="H21" s="956"/>
      <c r="I21" s="595"/>
      <c r="J21" s="595"/>
      <c r="K21" s="595"/>
      <c r="L21" s="595"/>
      <c r="M21" s="595"/>
    </row>
    <row r="22" spans="1:13" s="553" customFormat="1" ht="12.75">
      <c r="A22" s="596">
        <v>3</v>
      </c>
      <c r="B22" s="970" t="s">
        <v>499</v>
      </c>
      <c r="C22" s="971"/>
      <c r="D22" s="561" t="s">
        <v>488</v>
      </c>
      <c r="E22" s="596"/>
      <c r="F22" s="961"/>
      <c r="G22" s="957"/>
      <c r="H22" s="957"/>
      <c r="I22" s="595"/>
      <c r="J22" s="595"/>
      <c r="K22" s="595"/>
      <c r="L22" s="595"/>
      <c r="M22" s="595"/>
    </row>
    <row r="23" spans="1:13" s="553" customFormat="1" ht="12.75">
      <c r="A23" s="594">
        <v>4</v>
      </c>
      <c r="B23" s="968" t="s">
        <v>500</v>
      </c>
      <c r="C23" s="969"/>
      <c r="D23" s="566" t="s">
        <v>501</v>
      </c>
      <c r="E23" s="594"/>
      <c r="F23" s="960"/>
      <c r="G23" s="956"/>
      <c r="H23" s="956"/>
      <c r="I23" s="595"/>
      <c r="J23" s="595"/>
      <c r="K23" s="595"/>
      <c r="L23" s="595"/>
      <c r="M23" s="595"/>
    </row>
    <row r="24" spans="1:13" s="553" customFormat="1" ht="12.75">
      <c r="A24" s="594">
        <v>5</v>
      </c>
      <c r="B24" s="972" t="s">
        <v>502</v>
      </c>
      <c r="C24" s="973"/>
      <c r="D24" s="566" t="s">
        <v>488</v>
      </c>
      <c r="E24" s="594"/>
      <c r="F24" s="960"/>
      <c r="G24" s="956"/>
      <c r="H24" s="956"/>
      <c r="I24" s="595"/>
      <c r="J24" s="595"/>
      <c r="K24" s="595"/>
      <c r="L24" s="595"/>
      <c r="M24" s="595"/>
    </row>
    <row r="25" spans="1:13" s="553" customFormat="1" ht="12.75">
      <c r="A25" s="594">
        <v>6</v>
      </c>
      <c r="B25" s="968" t="s">
        <v>503</v>
      </c>
      <c r="C25" s="969"/>
      <c r="D25" s="566" t="s">
        <v>504</v>
      </c>
      <c r="E25" s="594"/>
      <c r="F25" s="960"/>
      <c r="G25" s="956"/>
      <c r="H25" s="956"/>
      <c r="I25" s="595"/>
      <c r="J25" s="595"/>
      <c r="K25" s="595"/>
      <c r="L25" s="595"/>
      <c r="M25" s="595"/>
    </row>
    <row r="26" spans="1:13" s="553" customFormat="1" ht="12.75">
      <c r="A26" s="594">
        <v>7</v>
      </c>
      <c r="B26" s="968" t="s">
        <v>505</v>
      </c>
      <c r="C26" s="969"/>
      <c r="D26" s="566" t="s">
        <v>501</v>
      </c>
      <c r="E26" s="594"/>
      <c r="F26" s="960"/>
      <c r="G26" s="956"/>
      <c r="H26" s="956"/>
      <c r="I26" s="595"/>
      <c r="J26" s="595"/>
      <c r="K26" s="595"/>
      <c r="L26" s="595"/>
      <c r="M26" s="595"/>
    </row>
    <row r="27" spans="1:13" s="553" customFormat="1" ht="12.75" customHeight="1">
      <c r="A27" s="594">
        <v>8</v>
      </c>
      <c r="B27" s="974" t="s">
        <v>506</v>
      </c>
      <c r="C27" s="975"/>
      <c r="D27" s="566" t="s">
        <v>501</v>
      </c>
      <c r="E27" s="594"/>
      <c r="F27" s="960"/>
      <c r="G27" s="956"/>
      <c r="H27" s="956"/>
      <c r="I27" s="595"/>
      <c r="J27" s="595"/>
      <c r="K27" s="595"/>
      <c r="L27" s="595"/>
      <c r="M27" s="595"/>
    </row>
    <row r="28" spans="1:13" s="553" customFormat="1" ht="12.75">
      <c r="A28" s="596">
        <v>9</v>
      </c>
      <c r="B28" s="976" t="s">
        <v>507</v>
      </c>
      <c r="C28" s="976"/>
      <c r="D28" s="561" t="s">
        <v>488</v>
      </c>
      <c r="E28" s="596"/>
      <c r="F28" s="961"/>
      <c r="G28" s="957"/>
      <c r="H28" s="957"/>
      <c r="I28" s="595"/>
      <c r="J28" s="595"/>
      <c r="K28" s="595"/>
      <c r="L28" s="595"/>
      <c r="M28" s="595"/>
    </row>
    <row r="29" spans="1:13" s="553" customFormat="1" ht="12.75">
      <c r="A29" s="594">
        <v>10</v>
      </c>
      <c r="B29" s="968" t="s">
        <v>508</v>
      </c>
      <c r="C29" s="969"/>
      <c r="D29" s="566" t="s">
        <v>488</v>
      </c>
      <c r="E29" s="594"/>
      <c r="F29" s="960"/>
      <c r="G29" s="956"/>
      <c r="H29" s="956"/>
      <c r="I29" s="595"/>
      <c r="J29" s="595"/>
      <c r="K29" s="595"/>
      <c r="L29" s="595"/>
      <c r="M29" s="595"/>
    </row>
    <row r="30" spans="1:13" s="553" customFormat="1" ht="12.75">
      <c r="A30" s="594">
        <v>11</v>
      </c>
      <c r="B30" s="968" t="s">
        <v>509</v>
      </c>
      <c r="C30" s="977"/>
      <c r="D30" s="566" t="s">
        <v>488</v>
      </c>
      <c r="E30" s="594"/>
      <c r="F30" s="960"/>
      <c r="G30" s="956"/>
      <c r="H30" s="956"/>
      <c r="I30" s="595"/>
      <c r="J30" s="595"/>
      <c r="K30" s="595"/>
      <c r="L30" s="595"/>
      <c r="M30" s="595"/>
    </row>
    <row r="31" spans="1:13" s="553" customFormat="1" ht="12.75">
      <c r="A31" s="594">
        <v>12</v>
      </c>
      <c r="B31" s="978" t="s">
        <v>510</v>
      </c>
      <c r="C31" s="979"/>
      <c r="D31" s="566" t="s">
        <v>488</v>
      </c>
      <c r="E31" s="594"/>
      <c r="F31" s="960"/>
      <c r="G31" s="956"/>
      <c r="H31" s="956"/>
      <c r="I31" s="595"/>
      <c r="J31" s="595"/>
      <c r="K31" s="595"/>
      <c r="L31" s="595"/>
      <c r="M31" s="595"/>
    </row>
    <row r="32" spans="1:13" s="553" customFormat="1" ht="12.75">
      <c r="A32" s="594">
        <v>13</v>
      </c>
      <c r="B32" s="980" t="s">
        <v>511</v>
      </c>
      <c r="C32" s="981"/>
      <c r="D32" s="566" t="s">
        <v>488</v>
      </c>
      <c r="E32" s="594"/>
      <c r="F32" s="960"/>
      <c r="G32" s="956"/>
      <c r="H32" s="956"/>
      <c r="I32" s="595"/>
      <c r="J32" s="595"/>
      <c r="K32" s="595"/>
      <c r="L32" s="595"/>
      <c r="M32" s="595"/>
    </row>
    <row r="33" spans="1:13" s="553" customFormat="1" ht="12.75">
      <c r="A33" s="596">
        <v>14</v>
      </c>
      <c r="B33" s="982" t="s">
        <v>512</v>
      </c>
      <c r="C33" s="983"/>
      <c r="D33" s="561" t="s">
        <v>513</v>
      </c>
      <c r="E33" s="596"/>
      <c r="F33" s="961"/>
      <c r="G33" s="957"/>
      <c r="H33" s="957"/>
      <c r="I33" s="595"/>
      <c r="J33" s="595"/>
      <c r="K33" s="595"/>
      <c r="L33" s="595"/>
      <c r="M33" s="595"/>
    </row>
    <row r="34" spans="1:13" s="553" customFormat="1" ht="12.75">
      <c r="A34" s="597">
        <v>15</v>
      </c>
      <c r="B34" s="968" t="s">
        <v>514</v>
      </c>
      <c r="C34" s="977"/>
      <c r="D34" s="568" t="s">
        <v>488</v>
      </c>
      <c r="E34" s="598"/>
      <c r="F34" s="962"/>
      <c r="G34" s="958"/>
      <c r="H34" s="958"/>
      <c r="I34" s="595"/>
      <c r="J34" s="595"/>
      <c r="K34" s="595"/>
      <c r="L34" s="595"/>
      <c r="M34" s="595"/>
    </row>
    <row r="35" spans="1:8" s="553" customFormat="1" ht="12.75">
      <c r="A35" s="569"/>
      <c r="B35" s="524"/>
      <c r="C35" s="630" t="s">
        <v>25</v>
      </c>
      <c r="D35" s="571"/>
      <c r="E35" s="570"/>
      <c r="F35" s="570"/>
      <c r="G35" s="570"/>
      <c r="H35" s="570"/>
    </row>
    <row r="36" spans="1:8" s="553" customFormat="1" ht="12.75">
      <c r="A36" s="569"/>
      <c r="B36" s="524"/>
      <c r="C36" s="630"/>
      <c r="D36" s="571"/>
      <c r="E36" s="570"/>
      <c r="F36" s="570"/>
      <c r="G36" s="570"/>
      <c r="H36" s="570"/>
    </row>
    <row r="37" spans="1:8" s="553" customFormat="1" ht="12.75">
      <c r="A37" s="569"/>
      <c r="B37" s="524"/>
      <c r="C37" s="630"/>
      <c r="D37" s="571"/>
      <c r="E37" s="570"/>
      <c r="F37" s="570"/>
      <c r="G37" s="570"/>
      <c r="H37" s="570"/>
    </row>
    <row r="38" spans="1:8" s="553" customFormat="1" ht="12.75">
      <c r="A38" s="569"/>
      <c r="B38" s="525" t="s">
        <v>182</v>
      </c>
      <c r="C38" s="570"/>
      <c r="D38" s="571"/>
      <c r="E38" s="570"/>
      <c r="F38" s="570"/>
      <c r="G38" s="570"/>
      <c r="H38" s="570"/>
    </row>
    <row r="39" spans="1:8" s="553" customFormat="1" ht="12.75">
      <c r="A39" s="569"/>
      <c r="B39" s="311" t="s">
        <v>181</v>
      </c>
      <c r="C39" s="570"/>
      <c r="D39" s="571"/>
      <c r="E39" s="570"/>
      <c r="F39" s="570"/>
      <c r="G39" s="570"/>
      <c r="H39" s="570"/>
    </row>
    <row r="40" spans="1:8" s="553" customFormat="1" ht="12.75">
      <c r="A40" s="569"/>
      <c r="B40" s="570" t="s">
        <v>515</v>
      </c>
      <c r="C40" s="570"/>
      <c r="D40" s="571"/>
      <c r="E40" s="570"/>
      <c r="F40" s="570"/>
      <c r="G40" s="570"/>
      <c r="H40" s="570"/>
    </row>
    <row r="41" spans="1:8" s="553" customFormat="1" ht="12.75">
      <c r="A41" s="569"/>
      <c r="B41" s="570" t="s">
        <v>516</v>
      </c>
      <c r="C41" s="570"/>
      <c r="D41" s="571"/>
      <c r="E41" s="570"/>
      <c r="F41" s="570"/>
      <c r="G41" s="570"/>
      <c r="H41" s="570"/>
    </row>
    <row r="42" spans="1:8" s="553" customFormat="1" ht="12.75">
      <c r="A42" s="569"/>
      <c r="B42" s="570" t="s">
        <v>517</v>
      </c>
      <c r="C42" s="570"/>
      <c r="D42" s="571"/>
      <c r="E42" s="570"/>
      <c r="F42" s="570"/>
      <c r="G42" s="570"/>
      <c r="H42" s="570"/>
    </row>
    <row r="43" spans="1:8" s="553" customFormat="1" ht="12.75">
      <c r="A43" s="569"/>
      <c r="B43" s="599" t="s">
        <v>518</v>
      </c>
      <c r="C43" s="570"/>
      <c r="D43" s="571"/>
      <c r="E43" s="570"/>
      <c r="F43" s="570"/>
      <c r="G43" s="570"/>
      <c r="H43" s="570"/>
    </row>
    <row r="44" spans="1:8" s="553" customFormat="1" ht="12.75">
      <c r="A44" s="570"/>
      <c r="B44" s="599" t="s">
        <v>519</v>
      </c>
      <c r="C44" s="570"/>
      <c r="D44" s="570"/>
      <c r="E44" s="570"/>
      <c r="F44" s="570"/>
      <c r="G44" s="570"/>
      <c r="H44" s="570"/>
    </row>
    <row r="45" spans="1:2" s="553" customFormat="1" ht="12.75">
      <c r="A45" s="570"/>
      <c r="B45" s="599"/>
    </row>
    <row r="46" spans="1:13" s="553" customFormat="1" ht="26.25">
      <c r="A46" s="896" t="s">
        <v>214</v>
      </c>
      <c r="B46" s="899" t="s">
        <v>520</v>
      </c>
      <c r="C46" s="901"/>
      <c r="D46" s="600" t="s">
        <v>172</v>
      </c>
      <c r="E46" s="601" t="s">
        <v>521</v>
      </c>
      <c r="F46" s="602" t="s">
        <v>451</v>
      </c>
      <c r="G46" s="903" t="s">
        <v>609</v>
      </c>
      <c r="H46" s="603" t="s">
        <v>452</v>
      </c>
      <c r="I46" s="526" t="s">
        <v>453</v>
      </c>
      <c r="J46" s="526" t="s">
        <v>454</v>
      </c>
      <c r="K46" s="526" t="s">
        <v>455</v>
      </c>
      <c r="L46" s="526" t="s">
        <v>456</v>
      </c>
      <c r="M46" s="526" t="s">
        <v>456</v>
      </c>
    </row>
    <row r="47" spans="1:13" s="553" customFormat="1" ht="12.75">
      <c r="A47" s="897"/>
      <c r="B47" s="899"/>
      <c r="C47" s="901"/>
      <c r="D47" s="604"/>
      <c r="E47" s="605"/>
      <c r="F47" s="527" t="s">
        <v>522</v>
      </c>
      <c r="G47" s="904"/>
      <c r="H47" s="606" t="s">
        <v>459</v>
      </c>
      <c r="I47" s="528" t="s">
        <v>460</v>
      </c>
      <c r="J47" s="528" t="s">
        <v>461</v>
      </c>
      <c r="K47" s="528" t="s">
        <v>462</v>
      </c>
      <c r="L47" s="528" t="s">
        <v>463</v>
      </c>
      <c r="M47" s="528" t="s">
        <v>464</v>
      </c>
    </row>
    <row r="48" spans="1:13" s="553" customFormat="1" ht="12.75">
      <c r="A48" s="897"/>
      <c r="B48" s="899"/>
      <c r="C48" s="901"/>
      <c r="D48" s="607"/>
      <c r="E48" s="608"/>
      <c r="F48" s="527"/>
      <c r="G48" s="904"/>
      <c r="H48" s="606"/>
      <c r="I48" s="528" t="s">
        <v>216</v>
      </c>
      <c r="J48" s="528"/>
      <c r="K48" s="528" t="s">
        <v>216</v>
      </c>
      <c r="L48" s="528"/>
      <c r="M48" s="528"/>
    </row>
    <row r="49" spans="1:13" s="553" customFormat="1" ht="12.75">
      <c r="A49" s="897"/>
      <c r="B49" s="900"/>
      <c r="C49" s="902"/>
      <c r="D49" s="573"/>
      <c r="E49" s="574"/>
      <c r="F49" s="609"/>
      <c r="G49" s="905"/>
      <c r="H49" s="606"/>
      <c r="I49" s="528" t="s">
        <v>465</v>
      </c>
      <c r="J49" s="528"/>
      <c r="K49" s="528" t="s">
        <v>465</v>
      </c>
      <c r="L49" s="528" t="s">
        <v>465</v>
      </c>
      <c r="M49" s="528" t="s">
        <v>465</v>
      </c>
    </row>
    <row r="50" spans="1:13" s="553" customFormat="1" ht="12.75">
      <c r="A50" s="898"/>
      <c r="B50" s="529">
        <v>2</v>
      </c>
      <c r="C50" s="530">
        <v>3</v>
      </c>
      <c r="D50" s="531">
        <v>4</v>
      </c>
      <c r="E50" s="532">
        <v>5</v>
      </c>
      <c r="F50" s="533">
        <v>6</v>
      </c>
      <c r="G50" s="533">
        <v>7</v>
      </c>
      <c r="H50" s="533">
        <v>8</v>
      </c>
      <c r="I50" s="533">
        <v>9</v>
      </c>
      <c r="J50" s="533">
        <v>10</v>
      </c>
      <c r="K50" s="533">
        <v>11</v>
      </c>
      <c r="L50" s="533">
        <v>12</v>
      </c>
      <c r="M50" s="533">
        <v>13</v>
      </c>
    </row>
    <row r="51" spans="1:13" s="553" customFormat="1" ht="22.5">
      <c r="A51" s="248"/>
      <c r="B51" s="610" t="s">
        <v>215</v>
      </c>
      <c r="C51" s="590" t="s">
        <v>523</v>
      </c>
      <c r="D51" s="593" t="s">
        <v>538</v>
      </c>
      <c r="E51" s="534"/>
      <c r="F51" s="611"/>
      <c r="G51" s="612"/>
      <c r="H51" s="612"/>
      <c r="I51" s="612"/>
      <c r="J51" s="612"/>
      <c r="K51" s="612"/>
      <c r="L51" s="612"/>
      <c r="M51" s="613"/>
    </row>
    <row r="52" spans="1:13" s="553" customFormat="1" ht="12.75">
      <c r="A52" s="575">
        <v>1</v>
      </c>
      <c r="B52" s="249" t="s">
        <v>487</v>
      </c>
      <c r="C52" s="558"/>
      <c r="D52" s="256">
        <v>32000</v>
      </c>
      <c r="E52" s="576"/>
      <c r="F52" s="535">
        <f aca="true" t="shared" si="0" ref="F52:F66">G52*H52</f>
        <v>0</v>
      </c>
      <c r="G52" s="536"/>
      <c r="H52" s="536"/>
      <c r="I52" s="330"/>
      <c r="J52" s="537"/>
      <c r="K52" s="614">
        <f>I52*J52+I52</f>
        <v>0</v>
      </c>
      <c r="L52" s="614">
        <f>I52*H52</f>
        <v>0</v>
      </c>
      <c r="M52" s="614">
        <f>L52*J52+L52</f>
        <v>0</v>
      </c>
    </row>
    <row r="53" spans="1:13" s="553" customFormat="1" ht="12.75">
      <c r="A53" s="575">
        <v>2</v>
      </c>
      <c r="B53" s="250" t="s">
        <v>490</v>
      </c>
      <c r="C53" s="558"/>
      <c r="D53" s="256">
        <v>32000</v>
      </c>
      <c r="E53" s="576"/>
      <c r="F53" s="535">
        <f t="shared" si="0"/>
        <v>0</v>
      </c>
      <c r="G53" s="557"/>
      <c r="H53" s="253"/>
      <c r="I53" s="252"/>
      <c r="J53" s="537"/>
      <c r="K53" s="614">
        <f aca="true" t="shared" si="1" ref="K53:K66">I53*J53+I53</f>
        <v>0</v>
      </c>
      <c r="L53" s="614">
        <f aca="true" t="shared" si="2" ref="L53:L66">I53*H53</f>
        <v>0</v>
      </c>
      <c r="M53" s="614">
        <f aca="true" t="shared" si="3" ref="M53:M66">L53*J53+L53</f>
        <v>0</v>
      </c>
    </row>
    <row r="54" spans="1:13" s="553" customFormat="1" ht="12.75">
      <c r="A54" s="572">
        <v>3</v>
      </c>
      <c r="B54" s="577" t="s">
        <v>524</v>
      </c>
      <c r="C54" s="565"/>
      <c r="D54" s="257">
        <v>1800</v>
      </c>
      <c r="E54" s="578"/>
      <c r="F54" s="535">
        <f t="shared" si="0"/>
        <v>0</v>
      </c>
      <c r="G54" s="565"/>
      <c r="H54" s="254"/>
      <c r="I54" s="251"/>
      <c r="J54" s="537"/>
      <c r="K54" s="614">
        <f t="shared" si="1"/>
        <v>0</v>
      </c>
      <c r="L54" s="614">
        <f t="shared" si="2"/>
        <v>0</v>
      </c>
      <c r="M54" s="614">
        <f t="shared" si="3"/>
        <v>0</v>
      </c>
    </row>
    <row r="55" spans="1:13" s="553" customFormat="1" ht="12.75">
      <c r="A55" s="579">
        <v>4</v>
      </c>
      <c r="B55" s="580" t="s">
        <v>496</v>
      </c>
      <c r="C55" s="581"/>
      <c r="D55" s="258">
        <v>720</v>
      </c>
      <c r="E55" s="582"/>
      <c r="F55" s="535">
        <f t="shared" si="0"/>
        <v>0</v>
      </c>
      <c r="G55" s="567"/>
      <c r="H55" s="255"/>
      <c r="I55" s="252"/>
      <c r="J55" s="537"/>
      <c r="K55" s="614">
        <f t="shared" si="1"/>
        <v>0</v>
      </c>
      <c r="L55" s="614">
        <f t="shared" si="2"/>
        <v>0</v>
      </c>
      <c r="M55" s="614">
        <f t="shared" si="3"/>
        <v>0</v>
      </c>
    </row>
    <row r="56" spans="1:13" s="553" customFormat="1" ht="12.75">
      <c r="A56" s="579">
        <v>5</v>
      </c>
      <c r="B56" s="580" t="s">
        <v>219</v>
      </c>
      <c r="C56" s="581"/>
      <c r="D56" s="258">
        <v>1600</v>
      </c>
      <c r="E56" s="582"/>
      <c r="F56" s="535">
        <f t="shared" si="0"/>
        <v>0</v>
      </c>
      <c r="G56" s="567"/>
      <c r="H56" s="255"/>
      <c r="I56" s="252"/>
      <c r="J56" s="537"/>
      <c r="K56" s="614">
        <f t="shared" si="1"/>
        <v>0</v>
      </c>
      <c r="L56" s="614">
        <f t="shared" si="2"/>
        <v>0</v>
      </c>
      <c r="M56" s="614">
        <f t="shared" si="3"/>
        <v>0</v>
      </c>
    </row>
    <row r="57" spans="1:13" s="553" customFormat="1" ht="12.75">
      <c r="A57" s="575">
        <v>6</v>
      </c>
      <c r="B57" s="250" t="s">
        <v>494</v>
      </c>
      <c r="C57" s="558"/>
      <c r="D57" s="256">
        <v>160</v>
      </c>
      <c r="E57" s="576"/>
      <c r="F57" s="535">
        <f t="shared" si="0"/>
        <v>0</v>
      </c>
      <c r="G57" s="557"/>
      <c r="H57" s="253"/>
      <c r="I57" s="252"/>
      <c r="J57" s="537"/>
      <c r="K57" s="614">
        <f t="shared" si="1"/>
        <v>0</v>
      </c>
      <c r="L57" s="614">
        <f t="shared" si="2"/>
        <v>0</v>
      </c>
      <c r="M57" s="614">
        <f t="shared" si="3"/>
        <v>0</v>
      </c>
    </row>
    <row r="58" spans="1:13" s="553" customFormat="1" ht="12.75">
      <c r="A58" s="579">
        <v>7</v>
      </c>
      <c r="B58" s="583" t="s">
        <v>525</v>
      </c>
      <c r="C58" s="581"/>
      <c r="D58" s="258">
        <v>160</v>
      </c>
      <c r="E58" s="582"/>
      <c r="F58" s="535">
        <f t="shared" si="0"/>
        <v>0</v>
      </c>
      <c r="G58" s="567"/>
      <c r="H58" s="253"/>
      <c r="I58" s="252"/>
      <c r="J58" s="537"/>
      <c r="K58" s="614">
        <f t="shared" si="1"/>
        <v>0</v>
      </c>
      <c r="L58" s="614">
        <f t="shared" si="2"/>
        <v>0</v>
      </c>
      <c r="M58" s="614">
        <f t="shared" si="3"/>
        <v>0</v>
      </c>
    </row>
    <row r="59" spans="1:13" s="553" customFormat="1" ht="12.75">
      <c r="A59" s="579">
        <v>8</v>
      </c>
      <c r="B59" s="583" t="s">
        <v>526</v>
      </c>
      <c r="C59" s="538" t="s">
        <v>527</v>
      </c>
      <c r="D59" s="582"/>
      <c r="E59" s="584" t="s">
        <v>528</v>
      </c>
      <c r="F59" s="535">
        <f t="shared" si="0"/>
        <v>0</v>
      </c>
      <c r="G59" s="581"/>
      <c r="H59" s="253"/>
      <c r="I59" s="252"/>
      <c r="J59" s="537"/>
      <c r="K59" s="614">
        <f t="shared" si="1"/>
        <v>0</v>
      </c>
      <c r="L59" s="614">
        <f t="shared" si="2"/>
        <v>0</v>
      </c>
      <c r="M59" s="614">
        <f t="shared" si="3"/>
        <v>0</v>
      </c>
    </row>
    <row r="60" spans="1:13" s="553" customFormat="1" ht="12.75">
      <c r="A60" s="575">
        <v>9</v>
      </c>
      <c r="B60" s="615" t="s">
        <v>529</v>
      </c>
      <c r="C60" s="585" t="s">
        <v>530</v>
      </c>
      <c r="D60" s="586"/>
      <c r="E60" s="586" t="s">
        <v>528</v>
      </c>
      <c r="F60" s="535">
        <f t="shared" si="0"/>
        <v>0</v>
      </c>
      <c r="G60" s="616"/>
      <c r="H60" s="253"/>
      <c r="I60" s="252"/>
      <c r="J60" s="537"/>
      <c r="K60" s="614">
        <f t="shared" si="1"/>
        <v>0</v>
      </c>
      <c r="L60" s="614">
        <f t="shared" si="2"/>
        <v>0</v>
      </c>
      <c r="M60" s="614">
        <f t="shared" si="3"/>
        <v>0</v>
      </c>
    </row>
    <row r="61" spans="1:13" s="553" customFormat="1" ht="12.75">
      <c r="A61" s="575">
        <v>10</v>
      </c>
      <c r="B61" s="617"/>
      <c r="C61" s="587" t="s">
        <v>531</v>
      </c>
      <c r="D61" s="576"/>
      <c r="E61" s="576" t="s">
        <v>528</v>
      </c>
      <c r="F61" s="535">
        <f t="shared" si="0"/>
        <v>0</v>
      </c>
      <c r="G61" s="558"/>
      <c r="H61" s="253"/>
      <c r="I61" s="252"/>
      <c r="J61" s="537"/>
      <c r="K61" s="614">
        <f t="shared" si="1"/>
        <v>0</v>
      </c>
      <c r="L61" s="614">
        <f t="shared" si="2"/>
        <v>0</v>
      </c>
      <c r="M61" s="614">
        <f t="shared" si="3"/>
        <v>0</v>
      </c>
    </row>
    <row r="62" spans="1:13" s="553" customFormat="1" ht="12.75">
      <c r="A62" s="575">
        <v>11</v>
      </c>
      <c r="B62" s="638"/>
      <c r="C62" s="636" t="s">
        <v>532</v>
      </c>
      <c r="D62" s="576"/>
      <c r="E62" s="576" t="s">
        <v>528</v>
      </c>
      <c r="F62" s="535">
        <f t="shared" si="0"/>
        <v>0</v>
      </c>
      <c r="G62" s="558"/>
      <c r="H62" s="253"/>
      <c r="I62" s="252"/>
      <c r="J62" s="537"/>
      <c r="K62" s="614">
        <f t="shared" si="1"/>
        <v>0</v>
      </c>
      <c r="L62" s="614">
        <f t="shared" si="2"/>
        <v>0</v>
      </c>
      <c r="M62" s="614">
        <f t="shared" si="3"/>
        <v>0</v>
      </c>
    </row>
    <row r="63" spans="1:13" s="553" customFormat="1" ht="12.75">
      <c r="A63" s="575">
        <v>12</v>
      </c>
      <c r="B63" s="637"/>
      <c r="C63" s="588" t="s">
        <v>537</v>
      </c>
      <c r="D63" s="576"/>
      <c r="E63" s="576" t="s">
        <v>528</v>
      </c>
      <c r="F63" s="535">
        <f t="shared" si="0"/>
        <v>0</v>
      </c>
      <c r="G63" s="558"/>
      <c r="H63" s="253"/>
      <c r="I63" s="252"/>
      <c r="J63" s="537"/>
      <c r="K63" s="614">
        <f t="shared" si="1"/>
        <v>0</v>
      </c>
      <c r="L63" s="614">
        <f t="shared" si="2"/>
        <v>0</v>
      </c>
      <c r="M63" s="614">
        <f t="shared" si="3"/>
        <v>0</v>
      </c>
    </row>
    <row r="64" spans="1:13" s="553" customFormat="1" ht="12.75">
      <c r="A64" s="575">
        <v>13</v>
      </c>
      <c r="B64" s="906" t="s">
        <v>173</v>
      </c>
      <c r="C64" s="589" t="s">
        <v>534</v>
      </c>
      <c r="D64" s="586"/>
      <c r="E64" s="586"/>
      <c r="F64" s="535">
        <f t="shared" si="0"/>
        <v>0</v>
      </c>
      <c r="G64" s="253"/>
      <c r="H64" s="253"/>
      <c r="I64" s="252"/>
      <c r="J64" s="537"/>
      <c r="K64" s="614">
        <f t="shared" si="1"/>
        <v>0</v>
      </c>
      <c r="L64" s="614">
        <f t="shared" si="2"/>
        <v>0</v>
      </c>
      <c r="M64" s="614">
        <f t="shared" si="3"/>
        <v>0</v>
      </c>
    </row>
    <row r="65" spans="1:13" s="553" customFormat="1" ht="12.75">
      <c r="A65" s="575">
        <v>14</v>
      </c>
      <c r="B65" s="907"/>
      <c r="C65" s="558" t="s">
        <v>535</v>
      </c>
      <c r="D65" s="576"/>
      <c r="E65" s="576"/>
      <c r="F65" s="535">
        <f t="shared" si="0"/>
        <v>0</v>
      </c>
      <c r="G65" s="253"/>
      <c r="H65" s="253"/>
      <c r="I65" s="252"/>
      <c r="J65" s="537"/>
      <c r="K65" s="614">
        <f t="shared" si="1"/>
        <v>0</v>
      </c>
      <c r="L65" s="614">
        <f t="shared" si="2"/>
        <v>0</v>
      </c>
      <c r="M65" s="614">
        <f t="shared" si="3"/>
        <v>0</v>
      </c>
    </row>
    <row r="66" spans="1:13" s="553" customFormat="1" ht="13.5" thickBot="1">
      <c r="A66" s="618">
        <v>15</v>
      </c>
      <c r="B66" s="907"/>
      <c r="C66" s="539" t="s">
        <v>536</v>
      </c>
      <c r="D66" s="540"/>
      <c r="E66" s="541"/>
      <c r="F66" s="535">
        <f t="shared" si="0"/>
        <v>0</v>
      </c>
      <c r="G66" s="542"/>
      <c r="H66" s="542"/>
      <c r="I66" s="543"/>
      <c r="J66" s="537"/>
      <c r="K66" s="614">
        <f t="shared" si="1"/>
        <v>0</v>
      </c>
      <c r="L66" s="614">
        <f t="shared" si="2"/>
        <v>0</v>
      </c>
      <c r="M66" s="614">
        <f t="shared" si="3"/>
        <v>0</v>
      </c>
    </row>
    <row r="67" spans="1:13" s="553" customFormat="1" ht="13.5" thickBot="1">
      <c r="A67" s="619">
        <v>16</v>
      </c>
      <c r="B67" s="544"/>
      <c r="C67" s="620"/>
      <c r="D67" s="545"/>
      <c r="E67" s="546"/>
      <c r="F67" s="612"/>
      <c r="G67" s="612"/>
      <c r="H67" s="612"/>
      <c r="I67" s="612"/>
      <c r="J67" s="466" t="s">
        <v>477</v>
      </c>
      <c r="K67" s="621"/>
      <c r="L67" s="547">
        <f>SUM(L52:L66)</f>
        <v>0</v>
      </c>
      <c r="M67" s="634">
        <f>SUM(M52:M66)</f>
        <v>0</v>
      </c>
    </row>
    <row r="68" spans="12:13" s="553" customFormat="1" ht="12.75">
      <c r="L68" s="633" t="s">
        <v>454</v>
      </c>
      <c r="M68" s="635">
        <f>M67-L67</f>
        <v>0</v>
      </c>
    </row>
    <row r="69" s="553" customFormat="1" ht="12.75"/>
    <row r="70" spans="8:13" s="553" customFormat="1" ht="39">
      <c r="H70" s="591" t="s">
        <v>174</v>
      </c>
      <c r="I70" s="592" t="s">
        <v>175</v>
      </c>
      <c r="J70" s="548"/>
      <c r="K70" s="622" t="s">
        <v>176</v>
      </c>
      <c r="L70" s="622" t="s">
        <v>177</v>
      </c>
      <c r="M70" s="622" t="s">
        <v>178</v>
      </c>
    </row>
    <row r="71" spans="3:13" s="553" customFormat="1" ht="13.5" thickBot="1">
      <c r="C71" s="549" t="s">
        <v>533</v>
      </c>
      <c r="D71" s="623"/>
      <c r="E71" s="623"/>
      <c r="F71" s="623"/>
      <c r="G71" s="624"/>
      <c r="H71" s="624">
        <v>24</v>
      </c>
      <c r="I71" s="625"/>
      <c r="J71" s="626"/>
      <c r="K71" s="550">
        <f>I71*J71+I71</f>
        <v>0</v>
      </c>
      <c r="L71" s="551">
        <f>I71*H71</f>
        <v>0</v>
      </c>
      <c r="M71" s="627">
        <f>L71*J71+L71</f>
        <v>0</v>
      </c>
    </row>
    <row r="72" spans="3:13" s="553" customFormat="1" ht="13.5" thickBot="1">
      <c r="C72" s="552" t="s">
        <v>179</v>
      </c>
      <c r="D72" s="612"/>
      <c r="E72" s="612"/>
      <c r="F72" s="612"/>
      <c r="G72" s="612"/>
      <c r="H72" s="612"/>
      <c r="I72" s="612"/>
      <c r="J72" s="612"/>
      <c r="K72" s="628"/>
      <c r="L72" s="629">
        <f>L67+L71</f>
        <v>0</v>
      </c>
      <c r="M72" s="629">
        <f>M67+M71</f>
        <v>0</v>
      </c>
    </row>
    <row r="73" s="553" customFormat="1" ht="12.75"/>
    <row r="74" s="553" customFormat="1" ht="12.75"/>
    <row r="75" s="553" customFormat="1" ht="12.75"/>
    <row r="76" s="553" customFormat="1" ht="12.75"/>
    <row r="77" s="553" customFormat="1" ht="12.75"/>
    <row r="78" s="553" customFormat="1" ht="12.75"/>
    <row r="79" s="553" customFormat="1" ht="12.75"/>
    <row r="80" s="553" customFormat="1" ht="12.75"/>
    <row r="81" s="553" customFormat="1" ht="12.75"/>
    <row r="82" s="553" customFormat="1" ht="12.75"/>
    <row r="83" s="553" customFormat="1" ht="12.75"/>
    <row r="84" s="553" customFormat="1" ht="12.75"/>
    <row r="85" s="553" customFormat="1" ht="12.75"/>
    <row r="86" s="553" customFormat="1" ht="12.75"/>
    <row r="87" s="553" customFormat="1" ht="12.75"/>
    <row r="88" s="553" customFormat="1" ht="12.75"/>
    <row r="89" s="553" customFormat="1" ht="12.75"/>
    <row r="90" s="553" customFormat="1" ht="12.75"/>
    <row r="91" s="553" customFormat="1" ht="12.75"/>
    <row r="92" s="553" customFormat="1" ht="12.75"/>
    <row r="93" s="553" customFormat="1" ht="12.75"/>
    <row r="94" s="553" customFormat="1" ht="12.75"/>
    <row r="95" s="553" customFormat="1" ht="12.75"/>
    <row r="96" s="553" customFormat="1" ht="12.75"/>
    <row r="97" s="553" customFormat="1" ht="12.75"/>
    <row r="98" s="553" customFormat="1" ht="12.75"/>
    <row r="99" s="553" customFormat="1" ht="12.75"/>
    <row r="100" s="553" customFormat="1" ht="12.75"/>
    <row r="101" s="553" customFormat="1" ht="12.75"/>
    <row r="102" s="553" customFormat="1" ht="12.75"/>
    <row r="103" s="553" customFormat="1" ht="12.75"/>
    <row r="104" s="553" customFormat="1" ht="12.75"/>
    <row r="105" s="553" customFormat="1" ht="12.75"/>
    <row r="106" s="553" customFormat="1" ht="12.75"/>
    <row r="107" s="553" customFormat="1" ht="12.75"/>
    <row r="108" s="553" customFormat="1" ht="12.75"/>
    <row r="109" s="553" customFormat="1" ht="12.75"/>
    <row r="110" s="553" customFormat="1" ht="12.75"/>
    <row r="111" s="553" customFormat="1" ht="12.75"/>
    <row r="112" s="553" customFormat="1" ht="12.75"/>
    <row r="113" s="553" customFormat="1" ht="12.75"/>
    <row r="114" s="553" customFormat="1" ht="12.75"/>
    <row r="115" s="553" customFormat="1" ht="12.75"/>
    <row r="116" s="553" customFormat="1" ht="12.75"/>
    <row r="117" s="553" customFormat="1" ht="12.75"/>
    <row r="118" s="553" customFormat="1" ht="12.75"/>
    <row r="119" s="553" customFormat="1" ht="12.75"/>
    <row r="120" s="553" customFormat="1" ht="12.75"/>
    <row r="121" s="553" customFormat="1" ht="12.75"/>
    <row r="122" s="553" customFormat="1" ht="12.75"/>
    <row r="123" s="553" customFormat="1" ht="12.75"/>
    <row r="124" s="553" customFormat="1" ht="12.75"/>
    <row r="125" s="553" customFormat="1" ht="12.75"/>
    <row r="126" s="553" customFormat="1" ht="12.75"/>
    <row r="127" s="553" customFormat="1" ht="12.75"/>
    <row r="128" s="553" customFormat="1" ht="12.75"/>
    <row r="129" s="553" customFormat="1" ht="12.75"/>
    <row r="130" s="553" customFormat="1" ht="12.75"/>
    <row r="131" s="553" customFormat="1" ht="12.75"/>
    <row r="132" s="553" customFormat="1" ht="12.75"/>
    <row r="133" s="553" customFormat="1" ht="12.75"/>
    <row r="134" s="553" customFormat="1" ht="12.75"/>
    <row r="135" s="553" customFormat="1" ht="12.75"/>
    <row r="136" s="553" customFormat="1" ht="12.75"/>
    <row r="137" s="553" customFormat="1" ht="12.75"/>
    <row r="138" s="553" customFormat="1" ht="12.75"/>
    <row r="139" s="553" customFormat="1" ht="12.75"/>
    <row r="140" s="553" customFormat="1" ht="12.75"/>
    <row r="141" s="553" customFormat="1" ht="12.75"/>
    <row r="142" s="553" customFormat="1" ht="12.75"/>
    <row r="143" s="553" customFormat="1" ht="12.75"/>
    <row r="144" s="553" customFormat="1" ht="12.75"/>
    <row r="145" s="553" customFormat="1" ht="12.75"/>
    <row r="146" s="553" customFormat="1" ht="12.75"/>
    <row r="147" s="553" customFormat="1" ht="12.75"/>
    <row r="148" s="553" customFormat="1" ht="12.75"/>
    <row r="149" s="553" customFormat="1" ht="12.75"/>
    <row r="150" s="553" customFormat="1" ht="12.75"/>
    <row r="151" s="553" customFormat="1" ht="12.75"/>
    <row r="152" s="553" customFormat="1" ht="12.75"/>
    <row r="153" s="553" customFormat="1" ht="12.75"/>
    <row r="154" s="553" customFormat="1" ht="12.75"/>
    <row r="155" s="553" customFormat="1" ht="12.75"/>
    <row r="156" s="553" customFormat="1" ht="12.75"/>
    <row r="157" s="553" customFormat="1" ht="12.75"/>
    <row r="158" s="553" customFormat="1" ht="12.75"/>
    <row r="159" s="553" customFormat="1" ht="12.75"/>
    <row r="160" s="553" customFormat="1" ht="12.75"/>
    <row r="161" s="553" customFormat="1" ht="12.75"/>
    <row r="162" s="553" customFormat="1" ht="12.75"/>
    <row r="163" s="553" customFormat="1" ht="12.75"/>
    <row r="164" s="553" customFormat="1" ht="12.75"/>
    <row r="165" s="553" customFormat="1" ht="12.75"/>
    <row r="166" s="553" customFormat="1" ht="12.75"/>
    <row r="167" s="553" customFormat="1" ht="12.75"/>
    <row r="168" s="553" customFormat="1" ht="12.75"/>
    <row r="169" s="553" customFormat="1" ht="12.75"/>
    <row r="170" s="553" customFormat="1" ht="12.75"/>
    <row r="171" s="553" customFormat="1" ht="12.75"/>
    <row r="172" s="553" customFormat="1" ht="12.75"/>
    <row r="173" s="553" customFormat="1" ht="12.75"/>
    <row r="174" s="553" customFormat="1" ht="12.75"/>
    <row r="175" s="553" customFormat="1" ht="12.75"/>
    <row r="176" s="553" customFormat="1" ht="12.75"/>
    <row r="177" s="553" customFormat="1" ht="12.75"/>
    <row r="178" s="553" customFormat="1" ht="12.75"/>
    <row r="179" s="553" customFormat="1" ht="12.75"/>
    <row r="180" s="553" customFormat="1" ht="12.75"/>
    <row r="181" s="553" customFormat="1" ht="12.75"/>
    <row r="182" s="553" customFormat="1" ht="12.75"/>
    <row r="183" s="553" customFormat="1" ht="12.75"/>
    <row r="184" s="553" customFormat="1" ht="12.75"/>
    <row r="185" s="553" customFormat="1" ht="12.75"/>
    <row r="186" s="553" customFormat="1" ht="12.75"/>
    <row r="187" s="553" customFormat="1" ht="12.75"/>
    <row r="188" s="553" customFormat="1" ht="12.75"/>
    <row r="189" s="553" customFormat="1" ht="12.75"/>
    <row r="190" s="553" customFormat="1" ht="12.75"/>
    <row r="191" s="553" customFormat="1" ht="12.75"/>
    <row r="192" s="553" customFormat="1" ht="12.75"/>
    <row r="193" s="553" customFormat="1" ht="12.75"/>
    <row r="194" s="553" customFormat="1" ht="12.75"/>
    <row r="195" s="553" customFormat="1" ht="12.75"/>
    <row r="196" s="553" customFormat="1" ht="12.75"/>
    <row r="197" s="553" customFormat="1" ht="12.75"/>
    <row r="198" s="553" customFormat="1" ht="12.75"/>
    <row r="199" s="553" customFormat="1" ht="12.75"/>
    <row r="200" s="553" customFormat="1" ht="12.75"/>
  </sheetData>
  <mergeCells count="18">
    <mergeCell ref="G46:G49"/>
    <mergeCell ref="B64:B66"/>
    <mergeCell ref="B32:C32"/>
    <mergeCell ref="B33:C33"/>
    <mergeCell ref="B34:C34"/>
    <mergeCell ref="B25:C25"/>
    <mergeCell ref="B26:C26"/>
    <mergeCell ref="A46:A50"/>
    <mergeCell ref="B46:B49"/>
    <mergeCell ref="C46:C49"/>
    <mergeCell ref="B28:C28"/>
    <mergeCell ref="B29:C29"/>
    <mergeCell ref="B30:C30"/>
    <mergeCell ref="B31:C31"/>
    <mergeCell ref="B21:C21"/>
    <mergeCell ref="B22:C22"/>
    <mergeCell ref="B23:C23"/>
    <mergeCell ref="B24:C24"/>
  </mergeCells>
  <printOptions/>
  <pageMargins left="0.1968503937007874" right="0.1968503937007874" top="0.1968503937007874" bottom="0.1968503937007874" header="0.3937007874015748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grazyna.czarnecka</cp:lastModifiedBy>
  <cp:lastPrinted>2013-10-15T08:50:17Z</cp:lastPrinted>
  <dcterms:created xsi:type="dcterms:W3CDTF">1997-02-26T13:46:56Z</dcterms:created>
  <dcterms:modified xsi:type="dcterms:W3CDTF">2013-10-15T09:20:14Z</dcterms:modified>
  <cp:category/>
  <cp:version/>
  <cp:contentType/>
  <cp:contentStatus/>
</cp:coreProperties>
</file>