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8760" firstSheet="14" activeTab="15"/>
  </bookViews>
  <sheets>
    <sheet name="I krzesła, fotele" sheetId="1" r:id="rId1"/>
    <sheet name="II taborety" sheetId="2" r:id="rId2"/>
    <sheet name="III wersalki" sheetId="3" r:id="rId3"/>
    <sheet name="IV ławki" sheetId="4" r:id="rId4"/>
    <sheet name="Vpoduszki,kołdry" sheetId="5" r:id="rId5"/>
    <sheet name="VI koce" sheetId="6" r:id="rId6"/>
    <sheet name="VII materace zmiennociśnieniowe" sheetId="7" r:id="rId7"/>
    <sheet name="VIII łóżko reh" sheetId="8" r:id="rId8"/>
    <sheet name="IX pojem do trans  art.steryliz" sheetId="9" r:id="rId9"/>
    <sheet name="X wieszak na pod,stol.zab.,koze" sheetId="10" r:id="rId10"/>
    <sheet name="XI fotel do pob. cyt. i wózek " sheetId="11" r:id="rId11"/>
    <sheet name="XII parawan teleskopowy" sheetId="12" r:id="rId12"/>
    <sheet name="XIII fotel do pobierania krwi " sheetId="13" r:id="rId13"/>
    <sheet name="XIVwózek labolatoryjny" sheetId="14" r:id="rId14"/>
    <sheet name="XV waga medyczna ze wzrostomier" sheetId="15" r:id="rId15"/>
    <sheet name="XVI wózek inw., do przew" sheetId="16" r:id="rId16"/>
    <sheet name="XVII chłodz.-zamr." sheetId="17" r:id="rId17"/>
    <sheet name="XVIII dozowniki, kosze" sheetId="18" r:id="rId18"/>
    <sheet name="XIX szafa chłodnicza" sheetId="19" r:id="rId19"/>
  </sheets>
  <definedNames/>
  <calcPr fullCalcOnLoad="1"/>
</workbook>
</file>

<file path=xl/sharedStrings.xml><?xml version="1.0" encoding="utf-8"?>
<sst xmlns="http://schemas.openxmlformats.org/spreadsheetml/2006/main" count="620" uniqueCount="188">
  <si>
    <r>
      <t>Witryna (szafa) chłodnicza medyczna</t>
    </r>
    <r>
      <rPr>
        <sz val="8"/>
        <rFont val="Arial"/>
        <family val="2"/>
      </rPr>
      <t xml:space="preserve">
przeznaczona do przechowywania różnorodnych artykułów medycznych i farmaceutycznych w obniżonej temperaturze.                                                                                                                                                                               Posiadająca w standardowym wyposażeniu: 
- drzwi przeszklone, rama aluminiowa, szkło hartowane
- rejestrator temperatury – przystosowany do współpracy z regulatorem temperatury lub do pracy samodzielnej, wyposażony w pamięć USB
- moduł alarmowy spadku lub wzrostu temperatury
- korpus malowany proszkowo na kolor biały
- zamek do drzwi
- regulowany zakres temperatur minimum w zakresie: od +1 do +10 stopni C
- regulator – oprócz stabilizacji temperatury, sterujący automatycznym rozmrażaniem i pracą wentylatora podczas otwierania drzwi
- minimum 5 półek siatkowych
- regulacja odstępów miedzy półkami
- nóżki do wypoziomowania urządzenia
- oświetlenie fluorescencyjne
- regulator sterujący temperaturą i wentylatorem
- automatyczne rozmrażanie
- chłodzenie wymuszone
- napięcie: 230V
- nominalne dobowe zużycie energii [kWh]- max.580 kWh
- wymiar: dł. 595- 690 mm x szer. 640-670mm x wys. 1980-2110mm
- pojemność komory użytkowej minimum :345dm3
- waga, ok.: 100kg ( +/- 12 kg)
- maksymalne obciążenie półki minimum: 35kg
- gwarancja minimum 24 miesiące
                                                                                                 </t>
    </r>
  </si>
  <si>
    <t>PAKIET Nr 7- Materace zmiennociśnieniowe, pompa do materaca zmiennociśnieniowego</t>
  </si>
  <si>
    <r>
      <t xml:space="preserve">Stolik zabiegowy
</t>
    </r>
    <r>
      <rPr>
        <sz val="10"/>
        <rFont val="Arial"/>
        <family val="2"/>
      </rPr>
      <t>- metalowy szkielet chromowany,
- dwa nierdzewne blaty,
- dwie uchylne miski tworzywowe, 
- cztery antystatyczne kółka jezdne, w tym dwa z blokadą
- wymiary:</t>
    </r>
    <r>
      <rPr>
        <sz val="8"/>
        <rFont val="Arial"/>
        <family val="2"/>
      </rPr>
      <t xml:space="preserve"> (wys./dł./szer.)</t>
    </r>
    <r>
      <rPr>
        <sz val="10"/>
        <rFont val="Arial"/>
        <family val="2"/>
      </rPr>
      <t xml:space="preserve"> 83,5cm x72 cm x 42,5 cm (+/- 2,5 cm)</t>
    </r>
    <r>
      <rPr>
        <b/>
        <sz val="10"/>
        <rFont val="Arial"/>
        <family val="2"/>
      </rPr>
      <t xml:space="preserve">
                                                               </t>
    </r>
  </si>
  <si>
    <r>
      <t xml:space="preserve">Kozetka lekarska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- metalowy szkielet lakierowany proszkowo,
- leże dwusegmentowe tapicerowane bezszwowo,
- regulacja zagłówka dokonywana ręcznie za pomocą mechanizmu zapadkowego 
- wyposażona w uchwyt do mocowania rolki prześcieradła jednorazowego użytku.
- wymiary: dł. 185cm-196 cm, </t>
    </r>
    <r>
      <rPr>
        <b/>
        <sz val="10"/>
        <rFont val="Arial"/>
        <family val="2"/>
      </rPr>
      <t>szer. 55cm-70cm</t>
    </r>
    <r>
      <rPr>
        <sz val="10"/>
        <rFont val="Arial"/>
        <family val="2"/>
      </rPr>
      <t xml:space="preserve">, wys. 55cm-65 cm
- kąt odchylenia zagłówka, minimalny zakres: 0º- 30º                                                                                                                                                                                                                                                                       - udźwig min. 140 kg     
</t>
    </r>
  </si>
  <si>
    <t>w tym podatek vat</t>
  </si>
  <si>
    <t>CPV- 33192300-5</t>
  </si>
  <si>
    <t>FOTEL DO PODAWANIA CYTOSTATYKÓW</t>
  </si>
  <si>
    <t>Meble medyczne, z wyjątkiem łóżek i stołów</t>
  </si>
  <si>
    <t xml:space="preserve">WÓZEK WIELOFUNKCYJNY                 </t>
  </si>
  <si>
    <t>j.m.</t>
  </si>
  <si>
    <t>ilość</t>
  </si>
  <si>
    <t>cena netto</t>
  </si>
  <si>
    <t xml:space="preserve"> Cena brutto </t>
  </si>
  <si>
    <t xml:space="preserve"> Wartość netto </t>
  </si>
  <si>
    <t xml:space="preserve"> Wartość brutto </t>
  </si>
  <si>
    <t xml:space="preserve">PAKIET NR 11 </t>
  </si>
  <si>
    <t>33192300-5</t>
  </si>
  <si>
    <t>Cena brutto          w PLN</t>
  </si>
  <si>
    <t>Wartość netto         w PLN</t>
  </si>
  <si>
    <r>
      <t>Parawan teleskopowy</t>
    </r>
    <r>
      <rPr>
        <sz val="10"/>
        <rFont val="Arial"/>
        <family val="2"/>
      </rPr>
      <t xml:space="preserve">
Dane techniczne:
• wysokość min.- 170cm- 180 cm;
• szerokość – 50 cm;
• (regulacja w zakresie min.) długość: 85cm-210cm                                                                                                                                                                                                                                             - wysokość ekranu 150cm, długość 85-210cm.
- zmywalny ekran ( mozliwośc dezynfekcji)
- stabilna konstrukcja wykonana jest ze stali 
- mobilny- na kółkach (min.1 z  hamulcem)
- wymiary:                                                            
</t>
    </r>
  </si>
  <si>
    <t>*gwarancja min. 12 miesięcy, wybór kolorystyki ekranu - na podstawie dostarczonych niezwłocznie po podpisaniu umowy przez wykonawcę-  materiałów (palety kolorów, próbek materiałów itp.), umożliwiających dokonanie przez Zamawiającego wyboru.</t>
  </si>
  <si>
    <t>PAKIET NR 12 -  PARAWAN TELESKOPOWY</t>
  </si>
  <si>
    <t>meble medyczne, z wyjątkiem łóżek i stołów</t>
  </si>
  <si>
    <t>*gwarancja min. 24 miesiące, wybór kolorystyki obicia- na podstawie dostarczonych niezwłocznie po podpisaniu umowy przez wykonawcę-  materiałów (palety kolorów, próbek materiałów itp.), umożliwiających dokonanie przez Zamawiającego wyboru.</t>
  </si>
  <si>
    <t>PAKIET NR 13 -  FOTEL DO POBIERANIA KRWI</t>
  </si>
  <si>
    <r>
      <t xml:space="preserve">Wózek laboratoryjny z koszykami drucianymi </t>
    </r>
    <r>
      <rPr>
        <sz val="10"/>
        <rFont val="Arial"/>
        <family val="2"/>
      </rPr>
      <t xml:space="preserve">
- wykonany ze stalowych rur i stalowej blachy.
 - dwa kosze o pojemności 65 i 24 litrów (+/- 3l), odporne na korozję i pokryte miękkimi osłonami z tworzywa sztucznego.                                                                                                                                                   - na wyposażeniu kratka dzieląca  
- wymiary(+/- 5cm): szer. 410 x dł. 730 x wys. 850 mm (włącznie z uchwytem 970 mm). 
- masa ok.13,5 kg. 
- wyposażony w kółka o średnicy ok.10 cm, w pełni obrotowe. 
- dopuszczalne obciążenie jednego kosza min. 30 kg. - gwarancja minimum 24 miesiące
</t>
    </r>
  </si>
  <si>
    <t>PAKIET NR 14 -  WÓZEK LABORATORYJNY KOSZOWY</t>
  </si>
  <si>
    <t>33100000-1</t>
  </si>
  <si>
    <t>Urządzenia medyczne</t>
  </si>
  <si>
    <r>
      <t xml:space="preserve">FOTEL DO PODAWANIA CYTOTASTYKÓW     </t>
    </r>
    <r>
      <rPr>
        <sz val="10"/>
        <rFont val="Arial"/>
        <family val="0"/>
      </rPr>
      <t xml:space="preserve">                 </t>
    </r>
    <r>
      <rPr>
        <sz val="8"/>
        <rFont val="Arial"/>
        <family val="2"/>
      </rPr>
      <t>ZESTAWIENIE PARAMETRÓW  I WARUNKÓW  WYMAGANYCH ZAŁĄCZNIK NR 3.11.1</t>
    </r>
  </si>
  <si>
    <r>
      <t xml:space="preserve">WÓZEK WIELOFUNKCYJNY   </t>
    </r>
    <r>
      <rPr>
        <sz val="10"/>
        <rFont val="Arial"/>
        <family val="0"/>
      </rPr>
      <t xml:space="preserve">                                    </t>
    </r>
    <r>
      <rPr>
        <sz val="8"/>
        <rFont val="Arial"/>
        <family val="2"/>
      </rPr>
      <t>ZESTAWIENIE PARAMETRÓW  I WARUNKÓW  WYMAGANYCH ZAŁĄCZNIK NR 3.11.2</t>
    </r>
  </si>
  <si>
    <r>
      <t>Waga medyczna ze wzrostomierzem</t>
    </r>
    <r>
      <rPr>
        <sz val="8"/>
        <rFont val="Arial"/>
        <family val="2"/>
      </rPr>
      <t xml:space="preserve">
- klasa dokładności  III,
- wyposażona seryjnie w złącze umożliwiające podłączenie komputera jak również drukarki termicznej, 
-  zasilane napięciem sieciowym lub akumulatorowym (zasilacz i wzrostomierz w zestawie)  - obciążenie maksymalne: min.200 kg
- dokładność odczytu min. w zakresie: 50-100 g 
- średni czas pracy na akumulatorach: ok. 35 h 
-wyświetlacz: LED niebieski z podświetleniem 
- precyzyjny wzrostomierz z funkcją blokady położenia , pomiar do minimum 2m
- minimum 2 lata gwarancji
- w okresie gwarancji bezpłatne przeglądy, zgodnie z zaleceniem producenta
-waga fabrycznie nowa
- legalizowana (legalizacja ważna jest 3 lata licząc od 1 grudnia roku, w którym waga została wyprodukowana)
-na wyposażeniu miernik wagowy z podświetlanym wyświetlaczem LCD, posiadający m.in. funkcje:
* jednostki miary: [g], [kg], [N], [ct], [lb] 
* tarowanie w całym zakresie pomiarowym 
* tara automatyczna, pamięć tary 
* liczenie detali o jednakowych masach 
* kontrola +/- względem masy wzorca 
* odchyłka procentowa względem masy wzorca 
* uśrednianie wyniku ważenia, filtr cyfrowy 
* kontrola napięcia zasilania bateryjnego 
* czasowe wyłączenie wagi 
* regulacja natężenia podświetlenia (przy pracy z akumulatorem)  
* kontrola masy startowej 
* możliwość podłączenia dodatkowego wyświetlacza LCD 
* sumowanie ważeń                          
* sygnał wyjściowy RS 232
</t>
    </r>
  </si>
  <si>
    <t>33193100-0</t>
  </si>
  <si>
    <t>Pojazdy inwalidzkie i wózki inwalidzkie</t>
  </si>
  <si>
    <t xml:space="preserve">                        </t>
  </si>
  <si>
    <t xml:space="preserve">                        
</t>
  </si>
  <si>
    <t>PAKIET Nr 10 -  Stolik zabiegowy, kozetka lekarska, stojaki na kroplówki, wieszak na podkłady higieniczne</t>
  </si>
  <si>
    <t>Gwarancja min.24 miesiące</t>
  </si>
  <si>
    <t>zapewnienie bezpłatnych przeglądów technicznych w okresie gwarancji, jeśli wymagane przez producenta</t>
  </si>
  <si>
    <t>PAKIET Nr 16 - WÓZEK INWALIDZKI, WÓZEK DO PRZEWOŻENIA CHORYCH W POZYCJI LEŻĄCEJ</t>
  </si>
  <si>
    <t>39711110-3</t>
  </si>
  <si>
    <t>Chłodziarkozamrażarki</t>
  </si>
  <si>
    <t>Cena brutto                            w PLN</t>
  </si>
  <si>
    <t>Wartość netto                          w PLN</t>
  </si>
  <si>
    <r>
      <t xml:space="preserve">Taboret*
</t>
    </r>
    <r>
      <rPr>
        <sz val="10"/>
        <rFont val="Arial"/>
        <family val="2"/>
      </rPr>
      <t>* metalowy szkielet lakierowany proszkowo,
* śrubowa regulacja wysokości siedziska 
* siedzisko tapicerowane 
* wysokość regulowana w zakresie min. 52cm-61cm
* szerokość siedziska: 32cm-34cm l</t>
    </r>
    <r>
      <rPr>
        <b/>
        <sz val="10"/>
        <rFont val="Arial"/>
        <family val="2"/>
      </rPr>
      <t>ub średnica 35cm- dopuszczono zgodnie z odp.1
Dopuszczamy taboret wykonany ze stali kwasoodpornej w gatunku OH18N9- zgodnie z odp.1</t>
    </r>
  </si>
  <si>
    <r>
      <t>Taboret *</t>
    </r>
    <r>
      <rPr>
        <sz val="10"/>
        <rFont val="Arial"/>
        <family val="2"/>
      </rPr>
      <t xml:space="preserve">
-metalowy malowany lub chromowany stelaż (cztery nogi)
-nadajace się do mycia i dezynfekcki siedzisko z: płyty melaminowej lub MDF lub drewniane
-wysokość – min. 42cm- max. 43cm
-wymiary siedziska ok.: 32cm x 28,5cm (+/-1cm) lub średnica ok. 30cm
</t>
    </r>
    <r>
      <rPr>
        <b/>
        <sz val="10"/>
        <rFont val="Arial"/>
        <family val="2"/>
      </rPr>
      <t>Dopuszczamy taboret wykonany ze stali kwasoodpornej w gatunku OH18N9- zgodnie z odp.1</t>
    </r>
  </si>
  <si>
    <t>PAKIET NR 17 -  CHŁODZIARKO-ZAMRAŻARKA</t>
  </si>
  <si>
    <t>11.</t>
  </si>
  <si>
    <t>Uniwersalny dozownik łokciowy o pojemniści 0,5l  przeznaczony do łatwego i ekonomicznego dozowania preparatów do dezynfekcji, mycia i pielęgnacji rąk. Posiadający pompkę z możliwością regulacji dozowanej ilości preparatu w przedziale od 0,5 do 1,5 ml. Wykonany z wytrzymałego plastiku ABS - łatwy do utrzymania w czystości. posiadający klapkę z zaczepami umożliwiającą szybki demontaż całego dozownika (np. w celu umycia lub zdezynfekowania ściany) bez konieczności odkręcania śrubek, na wyposażeniu plastikowy wkład. Kolor biały</t>
  </si>
  <si>
    <t>39831700-3</t>
  </si>
  <si>
    <t>Automatyczne dozowniki mydła</t>
  </si>
  <si>
    <t>Podajnik na ręczniki papierowe składane typu ZZ, kolor biały,wykonany z tworzywa sztucznego typu plastik</t>
  </si>
  <si>
    <t>39514400-2</t>
  </si>
  <si>
    <t>Automatyczne zasobniki na ręczniki papierowe</t>
  </si>
  <si>
    <t>Podajnik na papier toaletowy duży w rolce,  wykonany z tworzywa sztucznego typu plastik, kolor biały                                           ( do papieru o średnicy 19 cm), wyposażony w zamek,
okienko kontrolne informujące o minimalnym stanie papieru.</t>
  </si>
  <si>
    <r>
      <t xml:space="preserve">Krzesło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* siedzisko i oparcie pełne z tworzywa sztucznego
* metalowa rama, chromowana
*składowanie - max 6 szt.
* elementy metalowe: chrome                                                                                                                                                                                                                                                                   * wymiary: wys.-ok.77cm-80cm,wys. do siedziska 47,5cm- 48cm, siedzisko: ok. 43 cm, gł. ok.40cm
*Gwarancja: 24 miesiące na całą konstrukcję</t>
    </r>
  </si>
  <si>
    <t>Kosz uchylny, pedałowy, pojemność 20-25 litrów wykonany z tworzywa sztucznego typu plastik kształt walca lub sześcianu, kolor biały</t>
  </si>
  <si>
    <t>34928480-6</t>
  </si>
  <si>
    <t>Pojemniki i kosze na odpady i śmieci</t>
  </si>
  <si>
    <t>Kosz uchylny, pojemność 5-9 litrów (max. wysokość 40cm) wykonany z tworzywa sztucznego typu plastik kształt walca lub sześcianu, kolor biały</t>
  </si>
  <si>
    <t>wartość podatku vat</t>
  </si>
  <si>
    <t xml:space="preserve"> PAKIET NR  18 -  DOZOWNIKI I KOSZE PLASTIKOWE</t>
  </si>
  <si>
    <r>
      <t xml:space="preserve">Chłodziarko-zamrażarka </t>
    </r>
    <r>
      <rPr>
        <sz val="10"/>
        <rFont val="Arial"/>
        <family val="2"/>
      </rPr>
      <t xml:space="preserve">
-  wymiary: wys. min.158-165cm x szer. 55-60cm x gł. ok. 60cm-65cm
- wolnostojąca
- zamrażalnik górny
 - pojemność zamrażarki minimum : 50 l 
- pojemność chłodziarki minimum : 194 l
- Ilość drzwi: 2 
- Ilość kompresorów (agregatów)minimum: 1
- oświetlenie chłodziarki minimum: 1 żarówka 
- półki chłodziarki: min.3 pełnej szerokości, szklane lub druciane (powleczone)
- w drzwiach min. 3 półki
- półki zamrażarki: min. 1 ( na wyposażeniu pojemnik na lód) 
- szuflady chłodziarki: w pełnej szerokości min.1, plastik
- położenie zawiasów drzwi: prawostronne, odwracalne 
- regulowane stopy urządzenia 
- poziom hałasu max. 44 dB 
- efektywność energetyczna minimum A+ 
- napięcie [V] 230 
- zewnętrzna długość kabla [m] minimum 2,2 m
- karta gwarancyjna, instrukcja obsługi w języku polskim 
- gwarancja minimum 24 miesiące*
</t>
    </r>
  </si>
  <si>
    <t>* zapewnienie bezpłatnych przeglądów technicznych w okresie gwarancji, jeśli wymagane przez producenta</t>
  </si>
  <si>
    <t>Załącznik nr 3.11 do SIWZ</t>
  </si>
  <si>
    <t>Załącznik nr 3.12 do SIWZ</t>
  </si>
  <si>
    <t>Załącznik nr 3.13 do SIWZ</t>
  </si>
  <si>
    <r>
      <t>FOTEL DO POBIERANIA KRWI</t>
    </r>
    <r>
      <rPr>
        <sz val="10"/>
        <rFont val="Arial"/>
        <family val="2"/>
      </rPr>
      <t xml:space="preserve">
* przeznaczony jest do przeprowadzenia zabiegu iniekcji na prawym lub lewym przedramieniu osoby poddawanej zabiegowi, 
* wyposażony w płynną regulację kąta pochylenia oparcia ( ok. 30°) oraz zagłówek,
* stabilna konstrukcja wykonana jest z kształtowników stalowych, pokrytych farbą proszkową; oparcie, siedzisko i podłokietnik wykonane są z płyty obitej pianką poliuretanową i obszyte materiałem skóropodobnym, łatwym w utrzymaniu czystości,
* nie rysująca powierzchni podstawa
Wyposażenie:
- dwa podłokietniki przestawne z regulacją wysokości,
- ściśle zintegrowane oparcie z podłokietnikami, które przez zmianę położenia umożliwia swobodne przeprowadzenie zabiegu,
- zagłówek, który służy do podparcia głowy 
wymiary:
całkowita: szer.-71cm- 80cm, wys.min.112cm-max. 130cm
szer. podstawy- 65cm - 71cm
dł. podstawy- 73cm (+/- 2cm)
dopuszczalne obciążenie- min. 120kg
waga- 15- 20 kg
</t>
    </r>
  </si>
  <si>
    <t>34912100-4Wózki popychane</t>
  </si>
  <si>
    <t>Załącznik nr 3.14 do SIWZ</t>
  </si>
  <si>
    <t>Załącznik nr 3.15 do SIWZ</t>
  </si>
  <si>
    <t>Wartość netto                           w PLN</t>
  </si>
  <si>
    <t>Cena brutto                        w PLN</t>
  </si>
  <si>
    <t>Załącznik nr 3.17 do SIWZ</t>
  </si>
  <si>
    <t>Załącznik nr 3.18 do SIWZ</t>
  </si>
  <si>
    <t>*gwarancja 24 miesiące</t>
  </si>
  <si>
    <r>
      <t>Krzesło biurowe obrotowe do pracy przy komputerze*</t>
    </r>
    <r>
      <rPr>
        <sz val="8"/>
        <rFont val="Times New Roman"/>
        <family val="1"/>
      </rPr>
      <t xml:space="preserve">. 
Parametry techniczne:
- Oparcie wykonane z siatki materiałowej,
- Siedzisko pokryte tkaniną membranową,
- Zagłówek pokryty miękką skórą, 
- Zintegrowane i regulowane oparcie dla kręgów lędźwiowych,
- Mechanizm odchylania -  możliwość  swobodnego odchylania oparcia (wraz z siedziskiem) oraz blokada w pozycji wyjściowej; siła odchylania regulowana jest za pomocą odpowiedniego pokrętła,                                                                      
- Podłokietniki wykonane z wysokiej jakości tworzywa,
- Podnośnik gazowy,
- Wyposażony w kółka do powierzchni twardych.
Wymiary:
Wysokość siedziska – 50-59 cm, gł. siedziska - 50 cm,szer. siedziska - 50 cm,wys.podłokietników (od siedziska) – ok. 20cm,
rozstaw podłokietników- 50 cm, szerokość oparcia - 50cm,wysokość oparcia - 70 cm- 75cm,wysokość ogólna min. - 120 cm,
Maksymalne obciążenie – minimum 130 kg, kolor czarny
</t>
    </r>
  </si>
  <si>
    <r>
      <t xml:space="preserve">Pneumatyczny materac przeciwodleżynowy, zmiennociśnieniowy z kompresorem elektrycznym </t>
    </r>
    <r>
      <rPr>
        <sz val="9"/>
        <rFont val="Times New Roman"/>
        <family val="1"/>
      </rPr>
      <t>składający się z wielu komór o strukturze bąbelkowej*. Charakterystyka:
- Płynna regulacja twardości materaca (ciśnienia),
- Materac automatycznie przystosowujący się do pacjenta względem wagi,
- Bardzo cicha praca pompy zasilanej elektrycznie,
- Pompa wyposażona w uchwyty do powieszenia na łóżku,
- Pompa wyposażona w gumowe stopki wyciszające,
-</t>
    </r>
    <r>
      <rPr>
        <strike/>
        <sz val="9"/>
        <rFont val="Times New Roman"/>
        <family val="1"/>
      </rPr>
      <t xml:space="preserve"> System filtracji - wydłużający żywotność pompy, </t>
    </r>
    <r>
      <rPr>
        <b/>
        <sz val="9"/>
        <rFont val="Times New Roman"/>
        <family val="1"/>
      </rPr>
      <t>wykreślono zgodnie z odp.1</t>
    </r>
    <r>
      <rPr>
        <sz val="9"/>
        <rFont val="Times New Roman"/>
        <family val="1"/>
      </rPr>
      <t xml:space="preserve">
- Pompa przystosowana do ciągłej pracy
- Przycisk włącz/wyłącz,
- Maksymalne dopuszczalne obciążenie: min. 110 kg,
- Waga materaca: ok.2 kg,
- Waga pompy: ok. 1,5 kg,
- Materiał materaca: PVC </t>
    </r>
    <r>
      <rPr>
        <b/>
        <sz val="9"/>
        <rFont val="Times New Roman"/>
        <family val="1"/>
      </rPr>
      <t>lub PV dopuszczono zgodnie z odp.1</t>
    </r>
    <r>
      <rPr>
        <sz val="9"/>
        <rFont val="Times New Roman"/>
        <family val="1"/>
      </rPr>
      <t xml:space="preserve">
- Wymiary materaca: szer. 90 x dł. 190-200 x wys. 6-7 cm,
- Czas pełnego cyklu: max. 10-12 min,
- Zasilanie: AC 22V 50/60 Hz 0,1A
Bezpiecznik: T1A 250V,
Wydajność minimum: 4 l/min,
Zakres ciśnienia: 50-105 mmHg, </t>
    </r>
    <r>
      <rPr>
        <b/>
        <sz val="9"/>
        <rFont val="Times New Roman"/>
        <family val="1"/>
      </rPr>
      <t xml:space="preserve">lub 70-130 mmHg- dopuszczono zgodnie z odp.1. </t>
    </r>
    <r>
      <rPr>
        <sz val="9"/>
        <rFont val="Times New Roman"/>
        <family val="1"/>
      </rPr>
      <t xml:space="preserve">
Do materaca, należy dołączyć:
- pompę elektryczną z regulacją ciśnienia w materacu (regulacją twardości),
- instrukcję w języku polskim,
- kartę gwarancyjną na 24 miesięcy,
- rurki do podłączenia pompy z materacem,
- bezpiecznik zapasowy</t>
    </r>
    <r>
      <rPr>
        <b/>
        <sz val="9"/>
        <rFont val="Times New Roman"/>
        <family val="1"/>
      </rPr>
      <t xml:space="preserve">
</t>
    </r>
  </si>
  <si>
    <t>Załącznik nr 3.10 do SIWZ zmiana odp.1</t>
  </si>
  <si>
    <r>
      <t>Stojak na kroplówki</t>
    </r>
    <r>
      <rPr>
        <sz val="10"/>
        <rFont val="Arial"/>
        <family val="2"/>
      </rPr>
      <t xml:space="preserve">
- 5-cioramienna podstawa- metalowa, lakierowana proszkowo
- stojak mobilny- 5 kółek ( min. 2 z hamulcem/blokadą)
- możliwość regulacji wysokości w zakresie min. 135-195cm </t>
    </r>
    <r>
      <rPr>
        <b/>
        <sz val="10"/>
        <rFont val="Arial"/>
        <family val="2"/>
      </rPr>
      <t>lub 140-227 cm dopuszczono zgodnie z odp.1</t>
    </r>
    <r>
      <rPr>
        <sz val="10"/>
        <rFont val="Arial"/>
        <family val="2"/>
      </rPr>
      <t xml:space="preserve">
- szerokość podstawy- ok. 56cm
</t>
    </r>
  </si>
  <si>
    <r>
      <t>Krzesło* biurowe do pracy przy komputerze</t>
    </r>
    <r>
      <rPr>
        <sz val="8"/>
        <rFont val="Times New Roman"/>
        <family val="1"/>
      </rPr>
      <t xml:space="preserve">, posiadające:
* szerokie, komfortowe siedzisko z ergonomicznym wyprofilowanym i obrotowym oparciem,
* wyprofilowane siedzisko  i oparcie - tapicerowane pianką tapicerską,
* regulowaną głębokość siedziska, w zakresie min. 400-500mm licząc od podłogi,
* regulowaną wysokość krzesła, 
* regulowaną wysokość oparcia (  min.535mm)  oraz regulację pochylenia oparcia min. w zakresie 5° do przodu i 30° do tyłu- możliwość blokady kąta odchylenia oparcia w wybranej pozycji,                                                                                                               
* stałe, wygodne podłokietniki,
* pięcioramienną podstawę z kółkami do powierzchni twardych,
* mechanizmy regulacji wysokości i pochylenia oparcia powinny być łatwo dostępne (możliwość regulacji w pozycji siedzącej) i proste w obsłudze,
* do wyboru przez zamawiającego:tapicerka skay lub tkanina kolor  spośród dostepnej palety producenta.
</t>
    </r>
  </si>
  <si>
    <r>
      <t xml:space="preserve">Ławka do poczekalni dla 2 osób 
</t>
    </r>
    <r>
      <rPr>
        <sz val="10"/>
        <rFont val="Times New Roman"/>
        <family val="1"/>
      </rPr>
      <t>- wykonana z polipropylenu na atestowanej, metalowej, malowanej proszkowo ramie. 
» wykonana na solidnej i wytrzymałej, stalowej ramie,
» siedzisko i oparcie (stanowiące całość) ławki wykonane z tworzywa sztucznego,
» wytrzymała, metalowa konstrukcja ramy, lakierowana w kolorze czarnym,
» łatwe w utrzymaniu w czystości- możliwość myci i dezynfekcji
» elementy metalowe: BLACK (czarny) 
» produkt posiadajacy Atest Badań Wytrzymałościowych lub równoważne
» wymiary: wysokość-ok. 80cm, długość ok. 1295 cm, wysokość siedziska ok.45cm,                                                                                                                                                                                 » wymiary pojedyńczego siedziska: ok. 43 cm, głębokość ok.40cm                                                                                   
 Gwarancja: 24 miesiące na całą konstrukcję</t>
    </r>
  </si>
  <si>
    <r>
      <t xml:space="preserve">Krzesło laboratoryjne 
</t>
    </r>
    <r>
      <rPr>
        <sz val="9"/>
        <rFont val="Times New Roman"/>
        <family val="1"/>
      </rPr>
      <t>* regulacja wysokości siedziska za pomocą podnośnika pneumatycznego
* posiadający mechanizm nastawiania kąta i głębokości oparcia do wybranej pozycji
* wyposażone w nieregulowany podnóżek 
* podstawa polipropylen, wyposażona w stopki. 
* tworzywo: podstawa chromowana i białe plastiki, tapicerka: siedzisko i oparcie wykonane z pianki pokrytej skajem
* wymiary: 
- wysokość do siedziska regulowana nim. zakres: 51cm -75cm 
- wysokość oparcia: 37- 45 cm, szerokość oparcia 44cm -46 cm
- szerokość siedziska 45-47 cm, głębokość siedziska 44cm-46 cm 
- chromowany podnóżek o średnicy ok. 45cm</t>
    </r>
    <r>
      <rPr>
        <b/>
        <sz val="9"/>
        <rFont val="Times New Roman"/>
        <family val="1"/>
      </rPr>
      <t xml:space="preserve">
                                                       </t>
    </r>
  </si>
  <si>
    <r>
      <t xml:space="preserve">Wersalka*
</t>
    </r>
    <r>
      <rPr>
        <sz val="9"/>
        <rFont val="Arial"/>
        <family val="2"/>
      </rPr>
      <t xml:space="preserve">wersalka na ramie drewnianej, posiadająca funkcję spania, rozkładana wyposażona w mechanizm umożliwiający łatwe rozkładanie i składanie, z pojemnikiem na pościel
Wymiary: dł. 195-200 cm , leże po rozłożeniu : dł. 195-200 cm , szer. ok.115 - 120 cm.
Wysokość  ok. 90 cm (wys. leża ok.: 40 cm)
-część do leżenia wykonana w konstrukcji sprężynowo (typu bonell),  pokryta materiałem odpornym na ścieranie; kolor do uzgodnienia: do wyboru przez zamawiajacego spośród dostepnej palety producenta,
- skrzynia wersalki wykonana z płyty meblowej- krótsze boki dodatkowo wzmocnione
</t>
    </r>
    <r>
      <rPr>
        <b/>
        <sz val="9"/>
        <rFont val="Arial"/>
        <family val="2"/>
      </rPr>
      <t xml:space="preserve">
</t>
    </r>
  </si>
  <si>
    <t>Termin realizacji : dostawy do 28 dni od dnia podpisania umowy</t>
  </si>
  <si>
    <r>
      <t xml:space="preserve">Pojemnik z pokrywą do transportu artykułów do/z sterylizacji. </t>
    </r>
    <r>
      <rPr>
        <sz val="10"/>
        <rFont val="Arial"/>
        <family val="2"/>
      </rPr>
      <t xml:space="preserve">Zamykany szczelnie przylegającą pokrywą. Kształt pozwalający na składowanie jednego na drugim. Wymiary pojemnika, pozwalające na umieszczenie min. 1 kosza sterylizacyjnego o wymiarach 585x395x195mm lub 2 koszy o wymiarach 585x395x100mm.                                                        Pojemnik wykonany z tworzywa sztucznego, odpornego na dezynfekcję termiczą w myjni-dezynfekatorze.                                                            Wymiary zewnetrzne: dł. 650-660mm x szer.420- 450mm x wys.224-230mm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gwarancja minimum 12 miesięcy</t>
    </r>
  </si>
  <si>
    <t>PAKIET NR 15 -  WAGA MEDYCZNA ZE WZROSTOMIERZEM</t>
  </si>
  <si>
    <t>39113200-9 taborety</t>
  </si>
  <si>
    <t>39113000-7</t>
  </si>
  <si>
    <t>Różne siedziska i krzesła</t>
  </si>
  <si>
    <r>
      <t>Krzesło typu ISO</t>
    </r>
    <r>
      <rPr>
        <sz val="9"/>
        <rFont val="Times New Roman"/>
        <family val="1"/>
      </rPr>
      <t xml:space="preserve">
*metalowy stelaż krzesła : chrome (błyszczący )
*siedzisko i oparcie tapicerowane-( kolor do wyboru przez zamawiającego)
*możliwość sztaplowania
*wysokość całkowita 820-840mm
*wysokość siedziska :320mm
*siedzisko-szerokość:480mm( +/-30mm), głębokość:430mm( +/-30mm) 
*wysokość do siedziska 470 (+/-20mm)
*kolor do wyboru przez zamawiającegospośród dostepnej palety producenta
</t>
    </r>
  </si>
  <si>
    <t xml:space="preserve">PAKIET NR  2 -Taborety </t>
  </si>
  <si>
    <t>PAKIET NR  3 - Wersalki</t>
  </si>
  <si>
    <t>CPV 39516100-3</t>
  </si>
  <si>
    <t>meble tapicerowane</t>
  </si>
  <si>
    <r>
      <t xml:space="preserve">
Wersalka*
</t>
    </r>
    <r>
      <rPr>
        <sz val="9"/>
        <rFont val="Arial"/>
        <family val="2"/>
      </rPr>
      <t xml:space="preserve">wersalka na ramie drewnianej, posiadająca funkcję spania, rozkładana wyposażona w mechanizm umożliwiający łatwe rozkładanie i składanie, z pojemnikiem na pościel
Wymiary: dł. 195-200 cm , leże po rozłożeniu : dł. 195-200 cm , szer. ok.115 - 120 cm.
Wysokość  ok. 90 cm (wys. leża ok.: 40 cm)
-część do leżenia wykonana w konstrukcji sprężynowo (typu bonell),  pokryta materiałem odpornym na ścieranie; kolor do uzgodnienia: do wyboru przez zamawiajacego spośród dostepnej palety producenta,
- skrzynia wersalki wykonana z płyty meblowej- krótsze boki dodatkowo wzmocnione
</t>
    </r>
    <r>
      <rPr>
        <b/>
        <sz val="9"/>
        <rFont val="Arial"/>
        <family val="2"/>
      </rPr>
      <t xml:space="preserve">
</t>
    </r>
  </si>
  <si>
    <t>PAKIET NR 6- Koce</t>
  </si>
  <si>
    <t>Lp.</t>
  </si>
  <si>
    <t>Nazwa asortymentu</t>
  </si>
  <si>
    <t>kod katalogowy, producent, nazwa</t>
  </si>
  <si>
    <t>jm</t>
  </si>
  <si>
    <t>Ilość</t>
  </si>
  <si>
    <t>Cena netto</t>
  </si>
  <si>
    <t>Cena brutto</t>
  </si>
  <si>
    <t>Wartość netto</t>
  </si>
  <si>
    <t>Stawka VAT %</t>
  </si>
  <si>
    <t>Wartość brutto</t>
  </si>
  <si>
    <t>CPV</t>
  </si>
  <si>
    <r>
      <t xml:space="preserve">Wózek do przewożenia chorych w pozycji leżącej
</t>
    </r>
    <r>
      <rPr>
        <sz val="10"/>
        <rFont val="Arial"/>
        <family val="2"/>
      </rPr>
      <t>- Konstrukcja wózka wykonana jest z profili stalowych pokrytych lakierem proszkowym.
 - Segmenty leża wypełnione płytą laminatową przepuszczalną dla promieni RTG.
-  Zmiana wysokości leża uzyskiwana jest przy pomocy nożnej pompy hydraulicznej.
-  W standardowym wyposażeniem wózka- zdejmowany materac.
- Regulacja wysokości za pomocą pompy hydraulicznej
- Oparcie pleców regulowane ręcznie za pomocą za pomocą sprężyny gazowej
- Regulacja wysokości za pomocą pompy hydraulicznej
- Cztery koła jezdne, z których dwa posiadają blokadę jazdy i obrotu
- Barierki boczne składane obok ramy leża
- wymiary: długość leża : 210-215 cm, szerokość leża 62- 66cm (72-76cm z barierkami)
- regulacja wysokości leża 400 ÷ 820 mm</t>
    </r>
    <r>
      <rPr>
        <b/>
        <sz val="10"/>
        <rFont val="Arial"/>
        <family val="2"/>
      </rPr>
      <t xml:space="preserve"> lub 510-920mm - dopuszczono zgodnie zodp.1</t>
    </r>
    <r>
      <rPr>
        <sz val="10"/>
        <rFont val="Arial"/>
        <family val="2"/>
      </rPr>
      <t xml:space="preserve">
- kąt odchylenia wezgłowia 0° ÷ 30°</t>
    </r>
    <r>
      <rPr>
        <b/>
        <sz val="10"/>
        <rFont val="Arial"/>
        <family val="2"/>
      </rPr>
      <t xml:space="preserve">
</t>
    </r>
  </si>
  <si>
    <t>Załącznik nr 3.16 do SIWZ zmiana odp.1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</si>
  <si>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</si>
  <si>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</si>
  <si>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</si>
  <si>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</si>
  <si>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</si>
  <si>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</si>
  <si>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</si>
  <si>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</si>
  <si>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</si>
  <si>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</si>
  <si>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RAZEM</t>
  </si>
  <si>
    <t>Stawka Vat %</t>
  </si>
  <si>
    <t>3.</t>
  </si>
  <si>
    <t>l.p.</t>
  </si>
  <si>
    <t>Producent, nazwa handlowa, kod katalogowy</t>
  </si>
  <si>
    <t xml:space="preserve">  Iedn. miary</t>
  </si>
  <si>
    <t xml:space="preserve">                     Ilość</t>
  </si>
  <si>
    <t xml:space="preserve"> PAKIET NR  1- krzesła, fotele</t>
  </si>
  <si>
    <t>w tym wartość podatku vat</t>
  </si>
  <si>
    <t>J.m.</t>
  </si>
  <si>
    <t>CPV- 39516120-9 Poduszki</t>
  </si>
  <si>
    <t>CPV- 39511100-8 Koce</t>
  </si>
  <si>
    <t>CPV- 39512400-8 Pierzyny</t>
  </si>
  <si>
    <t>razem</t>
  </si>
  <si>
    <t>w tym wartość podatki vat</t>
  </si>
  <si>
    <t>39143112-4 materace</t>
  </si>
  <si>
    <t>42120000-6 pompy i sprężarki</t>
  </si>
  <si>
    <t>39113600-3</t>
  </si>
  <si>
    <t>PAKIET NR 4- ŁAWKI DO POCZEKALNI</t>
  </si>
  <si>
    <t>Ławki</t>
  </si>
  <si>
    <r>
      <t>Krzesło plastikowe, obrotowe*</t>
    </r>
    <r>
      <rPr>
        <sz val="9"/>
        <rFont val="Times New Roman"/>
        <family val="1"/>
      </rPr>
      <t xml:space="preserve">
-wykonany z materiałów pozwalających na łatwe utrzymanie czystości. 
-siedzisko pokryte jest łatwo zmywalnym materiałem.
-oparcie i siedzisko wykonane są z tworzywa.
- kolor do wyboru przez zamawiającego spośród dostepnej palety producenta
PARAMETRY TECHNICZNE
wysokość siedziska (minimalny zakres) :44- 53cm (+/-2cm)
Szerokość siedziska: 45cm (+/-2cm)
Głębokość siedziska: 42cm (+/-2cm)
Wysokość oparcia: 36 cm (+/-2cm)
Podstawa ze stali lakierowanej proszkowo, wyposażona wysokość kółka do powierzchni twardych
</t>
    </r>
  </si>
  <si>
    <r>
      <t xml:space="preserve">KRZESŁO typu ISO*
</t>
    </r>
    <r>
      <rPr>
        <sz val="9"/>
        <rFont val="Times New Roman"/>
        <family val="1"/>
      </rPr>
      <t xml:space="preserve">*metalowy stelaż krzesła : chrome (błyszczący )
*siedzisko i oparcie tapicerowane ( skay- kolor do wyboru przez zamawiającego)
*możliwość sztaplowania
*wysokość całkowita 820-840mm
*wysokość siedziska :320mm
*siedzisko-szerokość:480mm( +/-30mm), głębokość:430mm( +/-30mm) 
*wysokość do siedziska 470 (+/-20mm)
*kolor do wyboru przez zamawiającego spośród dostepnej palety producenta
</t>
    </r>
    <r>
      <rPr>
        <b/>
        <sz val="9"/>
        <rFont val="Times New Roman"/>
        <family val="1"/>
      </rPr>
      <t xml:space="preserve">
</t>
    </r>
  </si>
  <si>
    <r>
      <t>Krzesło*</t>
    </r>
    <r>
      <rPr>
        <sz val="9"/>
        <rFont val="Times New Roman"/>
        <family val="1"/>
      </rPr>
      <t xml:space="preserve">
Opis:
-metalowa, chromowana rama i oparcie. 
-miękkie, tapicerowane siedzisko. (Skład: 100% poliestru pokrytego warstwą PCV. Odporność mechaniczna  na ścieranie wynosi 30.000 cykli Martindale. Materiał łatwozmywalny)
-gwarancja min. 24 miesiące
-wymiary:                                                                                                                                                            
wysokość całkowita: 87cm. (+/- 2cm)
wysokość siedziska: 48cm (+/- 2cm)
głębokość: ok. 50cm.
średnica siedziska: 40cm -42cm
</t>
    </r>
  </si>
  <si>
    <r>
      <t>Krzesło *</t>
    </r>
    <r>
      <rPr>
        <sz val="9"/>
        <rFont val="Times New Roman"/>
        <family val="1"/>
      </rPr>
      <t xml:space="preserve">
-siedzisko i oparcie wykonane z trwałego plastiku,
-stabilna rama- metalowa, chromowana
-oparcie w kształcie prostokąta,
-krzesła łatwe do utrzymania w czystości, mozliwość mycia i dezynfekcji, możliwość składowania w stosie,
wymiary: siedzisko-  od.40x40cm, wysokość krzesła z oparciem: min. 80cm  kolor- do wyboru przez zamawiającego spośród dostepnej palety producenta.
</t>
    </r>
  </si>
  <si>
    <r>
      <t>Fotel*</t>
    </r>
    <r>
      <rPr>
        <sz val="9"/>
        <rFont val="Times New Roman"/>
        <family val="1"/>
      </rPr>
      <t xml:space="preserve">
- stelaż prosty lub krzyżak 
- stelaż wykonany z lakierowanego drewna 
- siedzisko, oparcie wykonane z pianki
-elementy tapicerowane- skay ( kolor do wyboru przez zamawiającego spośród dostepnej palety producenta)
Wymiary:
wysokośc całkowita 100 cm (+/-2cm)
wysokość do siedziska - 40cm 
szerokość całkowita -65 cm (+/-2cm)
szerokość siedziska - 51 cm (+/-2cm)
głębokość fotela - 73 cm (+/-2cm)
głębokość siedziska -48 cm (+/-2cm)
wysokość oparcia - 73 cm (+/-2cm)
</t>
    </r>
  </si>
  <si>
    <r>
      <t xml:space="preserve">Wózek inwalidzki składany ręczny
</t>
    </r>
    <r>
      <rPr>
        <sz val="10"/>
        <rFont val="Arial"/>
        <family val="2"/>
      </rPr>
      <t xml:space="preserve">- siedzisko- możliwość dezynfekcji
- podnóżki: odchylane na zewnątrz, wyjmowane
- kompozytowe dzielone platformy podnóżka
- wyposażony w podłokietniki
- szerokość siedziska: min.47-50cm
- wysokość oparcia tylnego: ok. 45cm
- głębokość siedziska: ok.42cm
- wysokość siedziska: ok. 51cm
- stałe rączki do pchania wózka
-  min. obciążenie 115kg
- max.waga wózka: ok.19kg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koła pełne   </t>
    </r>
    <r>
      <rPr>
        <b/>
        <sz val="10"/>
        <rFont val="Arial"/>
        <family val="2"/>
      </rPr>
      <t xml:space="preserve">
</t>
    </r>
  </si>
  <si>
    <t>Załącznik nr 3.2 do SIWZ zmiana odp1</t>
  </si>
  <si>
    <r>
      <t>Ławka do poczekalni dla 5 osób *</t>
    </r>
    <r>
      <rPr>
        <sz val="10"/>
        <rFont val="Times New Roman"/>
        <family val="1"/>
      </rPr>
      <t xml:space="preserve">
- wykonana z polipropylenu na atestowanej, metalowej, malowanej proszkowo ramie. Kolor siedziska do wyboru przez zamawiającego: 2szt. jasny beż, 1szt. jasno-szary
Właściwości:
» Ławka do poczekalni przeznaczona dla 5 osób,
» Ławki do poczekalni wykonane na solidnej i wytrzymałej, stalowej ramie,
» Siedzisko i oparcie (stanowiące całość)  ławki wykonane z tworzywa sztucznego,
» Wytrzymała, metalowa konstrukcja ramy, lakierowana w kolorze czarnym,
» Łatwe w utrzymaniu w czystości- możliwość mycia i dezynfekcji
» Produkt posiadajacy Atest Badań Wytrzymałościowych,
» Wymiary: wysokość-ok. 80cm, długość ok. 296 cm, wysokość siedziska ok.45cm,                           » Wymiary pojedyńczego siedziska: ok. 43 cm, głębokość ok.40cm szerokość pojedyńczego siedziska ok. 43 cm
 Gwarancja: 24 miesiące na całą konstrukcję
</t>
    </r>
  </si>
  <si>
    <r>
      <t>Ławka do poczekalni dla 4 osób *</t>
    </r>
    <r>
      <rPr>
        <sz val="10"/>
        <rFont val="Times New Roman"/>
        <family val="1"/>
      </rPr>
      <t xml:space="preserve">
- wykonana z polipropylenu na atestowanej, metalowej, malowanej proszkowo ramie. Kolor siedziska do wyboru przez zamawiającego: 2szt. jasny beż, 1szt. jasno-szary
Właściwości:
» Ławka do poczekalni przeznaczona dla 4 osób,
» Ławki do poczekalni wykonane na solidnej i wytrzymałej, stalowej ramie,
» Siedzisko i oparcie ławki (stanowiące całość)  wykonane z tworzywa sztucznego,kolor zielony (dwa odcienie do wyboru przez zamawiającego),
» Wytrzymała, metalowa konstrukcja ramy, lakierowana w kolorze czarnym,
» Łatwe w utrzymaniu w czystości- możliwość mycia i dezynfekcji,
» Produkt posiadajacy Atest Badań Wytrzymałościowych, 
» Wymiary: wysokość-ok. 80cm, długość ok. 234,50 cm, wysokość siedziska ok.45cm,                       » Wymiary pojedyńczego siedziska: ok. 43 cm, głębokość ok.40cm szerokość pojedyńczego siedziska ok. 43 cm.
 Gwarancja: 24 miesiące na całą konstrukcję
</t>
    </r>
  </si>
  <si>
    <r>
      <t>Ławka do poczekalni dla 3 osób *</t>
    </r>
    <r>
      <rPr>
        <sz val="10"/>
        <rFont val="Times New Roman"/>
        <family val="1"/>
      </rPr>
      <t xml:space="preserve">
- wykonana z polipropylenu na atestowanej, metalowej, malowanej proszkowo ramie. Kolor siedziska do wyboru przez zamawiającego: dwa odcienie koloru zielonego do wyboru przez zamawiajacego,
» Ławka do poczekalni przeznaczona dla 3 osób,
» Ławki do poczekalni wykonane na solidnej i wytrzymałej, stalowej ramie,
» Siedzisko i oparcie (stanowiące całość) ławki wykonane z tworzywa sztucznego,
» Wytrzymała, metalowa konstrukcja ramy, lakierowana w kolorze czarnym,
» Łatwe w utrzymaniu w czystości- możliwość myci i dezynfekcji
» Elementy metalowe: BLACK (czarny),
» Produkt posiadajacy Atest Badań Wytrzymałościowych 
» Wymiary: wysokość-ok. 80cm, długość ok. 178 cm, wysokość siedziska ok.45cm,                                   » Wymiary pojedyńczego siedziska: ok. 43 cm, głębokość ok.40cm
 Gwarancja: 24 miesiące na całą konstrukcję
</t>
    </r>
  </si>
  <si>
    <r>
      <t xml:space="preserve">Poduszka </t>
    </r>
    <r>
      <rPr>
        <sz val="9"/>
        <rFont val="Times New Roman"/>
        <family val="1"/>
      </rPr>
      <t xml:space="preserve">
Wymiar: 70x 80cm (+/- 1cm)
Temperatura prania: 95°C
Skład tkaniny: 52% poliester, 48% bawełna
Wypełnienie: 100%  kulki poliestrowe
Waga ok.1 kg
Poduszka do uzytkowania w placówkach służby zdrowia- produkt medyczny.
Wypełnienie posiadające właściwości antyalergiczne oraz przeciwdziałające osadzaniu się roztoczy kurzu. Dobrze przepuszczające powietrze, a podczas użytkowania nie zbijające się.
Gwarancja min.24 miesiące, kolor biały
</t>
    </r>
  </si>
  <si>
    <t>Załącznik nr 3.7 do SIWZ zmiana odp.1</t>
  </si>
  <si>
    <r>
      <t>Kołdra</t>
    </r>
    <r>
      <rPr>
        <sz val="9"/>
        <rFont val="Times New Roman"/>
        <family val="1"/>
      </rPr>
      <t xml:space="preserve">
Skład tkaniny: 52% poliester, 48% bawełna, 
Wypełnienie: 100% poliester silikonowany termicznie skręcany 
Temperatura prania: 95°C
Kołdra do użytkowania w placówkach służby zdrowia- produkt medyczny .
Wypełnienie posiadające właściwości antyalergiczne oraz przeciwdziałające osadzaniu się roztoczy kurzu. Dobrze przepuszczające powietrze, a podczas użytkowania nie zbijające się.
Gwarancja min.24 miesiące, kolor biały
Rozmiar 140cm x 200cm
</t>
    </r>
  </si>
  <si>
    <r>
      <t>Koc  *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-rozmiar 160 x 200cm
-skład surowcowy 85% akryl, poliester 15%,
-gramatura 500 gr/m² ± 5%
-waga 1 szt 1600 gr/m ± 3 %
-wykończenie tasiemką
-temperatura prania min.40°C 
kolor do wyboru przez zamawiającego spośród dostępnych w palecie kolorów/ wzorów producenta.                                                               Po praniu nie może występować zjawisko zmniejszenia rozmiarów koca
</t>
    </r>
  </si>
  <si>
    <t>*bezpłatne przeglądy techniczne w okresie gwarancji, jeśli wymagane przez producenta</t>
  </si>
  <si>
    <t>*gwarancja min. 24 miesiące, wybór kolorystyki - na podstawie dostarczonych niezwłocznie po podpisaniu umowy przez wykonawcę-  materiałów (palety kolorów, próbek materiałów itp.), umożliwiających dokonanie przez Zamawiającego wyboru.</t>
  </si>
  <si>
    <t>*gwarancja min. 12 miesięcy, wybór kolorystyki - na podstawie dostarczonych niezwłocznie po podpisaniu umowy przez wykonawcę-  materiałów (palety kolorów, próbek materiałów itp.), umożliwiających dokonanie przez Zamawiającego wyboru.</t>
  </si>
  <si>
    <t>Załącznik nr 3.1 do SIWZ</t>
  </si>
  <si>
    <t>Załącznik nr 3.3 do SIWZ</t>
  </si>
  <si>
    <t>Załącznik nr 3.4 do SIWZ</t>
  </si>
  <si>
    <t>Załącznik nr 3.5 do SIWZ</t>
  </si>
  <si>
    <t>Załącznik nr 3.6 do SIWZ</t>
  </si>
  <si>
    <t>33192120-9</t>
  </si>
  <si>
    <t>Łóżka szpitalne</t>
  </si>
  <si>
    <t xml:space="preserve">Jm </t>
  </si>
  <si>
    <t>w tym podatku vat</t>
  </si>
  <si>
    <t>44619000-2</t>
  </si>
  <si>
    <t>Inne pojemniki</t>
  </si>
  <si>
    <t>33192000-2</t>
  </si>
  <si>
    <t>meble medyczne</t>
  </si>
  <si>
    <t>PAKIET Nr 8 - łóżko rehabilitacyjne</t>
  </si>
  <si>
    <t>Załącznik nr 3.8 do SIWZ</t>
  </si>
  <si>
    <t>Załącznik nr 3.9 do SIWZ</t>
  </si>
  <si>
    <t>PAKIET Nr 9 - Pojemnik do transportu art. do sterylizacji</t>
  </si>
  <si>
    <r>
      <t xml:space="preserve">ŁÓŻKO REHABILITACYJNE STEROWANE ELEKTRONICZNIE       </t>
    </r>
    <r>
      <rPr>
        <sz val="10"/>
        <rFont val="Arial"/>
        <family val="2"/>
      </rPr>
      <t>zestawienie warunków i parametrów wymaganych załącznik zał.3.8.1</t>
    </r>
  </si>
  <si>
    <r>
      <t xml:space="preserve">Metalowy wieszak na podkłady higieniczne
</t>
    </r>
    <r>
      <rPr>
        <sz val="10"/>
        <rFont val="Arial"/>
        <family val="2"/>
      </rPr>
      <t>- wolnostojący
- malowany proszkowo-kolor biały
-posiadający regulację, dzięki której może być używany do zawieszania rolek o różnych szerokościach ( od 50cm - 70cm)
-wymiary:  szerokość: 51cm lub 61cm  lub 71cm; głębokość: 46 cm  ; wysokość: 90 cm ; gwarancja minimum 12 miesięcy</t>
    </r>
    <r>
      <rPr>
        <b/>
        <sz val="10"/>
        <rFont val="Arial"/>
        <family val="2"/>
      </rPr>
      <t xml:space="preserve">
</t>
    </r>
  </si>
  <si>
    <t>Cena netto w PLN</t>
  </si>
  <si>
    <t>Cena brutto w PLN</t>
  </si>
  <si>
    <t>Wartość netto w PLN</t>
  </si>
  <si>
    <t>Wartość brutto w PLN</t>
  </si>
  <si>
    <t xml:space="preserve"> </t>
  </si>
  <si>
    <r>
      <t xml:space="preserve">Pompa do materaca przeciwodleżynowego Bio Flote 5000*,
</t>
    </r>
    <r>
      <rPr>
        <sz val="9"/>
        <rFont val="Times New Roman"/>
        <family val="1"/>
      </rPr>
      <t>-  zasilanie: 230 V, 50 Hz, 
- wydajność: 4l/min, 
-  czas pełnego cyklu:ok.6 min, 
- waga pompy: ok.1,8 kg,
- regulacja ciśnienia: 40-90mmHg</t>
    </r>
    <r>
      <rPr>
        <b/>
        <sz val="9"/>
        <rFont val="Times New Roman"/>
        <family val="1"/>
      </rPr>
      <t xml:space="preserve">
</t>
    </r>
  </si>
  <si>
    <t>PAKIET NR 5 - Poduszki i kołdra</t>
  </si>
  <si>
    <t>39711130-9 Chłodziarki</t>
  </si>
  <si>
    <t>Oferowany okres gwarancji:……………………….…(minimalny wymagany okres gwarancji 24 miesięcy)</t>
  </si>
  <si>
    <t xml:space="preserve">Wykonawca w okresie gwarancji wykona na swój koszt przeglądy techniczne zalecane przez producenta /jeśli dotyczy/. </t>
  </si>
  <si>
    <t>Załącznik nr 3.19 do SIWZ</t>
  </si>
  <si>
    <t>PAKIET NR 19 -  WITRYNA (Szafa) CHŁODNICZA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</si>
</sst>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&quot;zł&quot;_-;\-* #,##0.0000\ &quot;zł&quot;_-;_-* &quot;-&quot;????\ &quot;zł&quot;_-;_-@_-"/>
    <numFmt numFmtId="169" formatCode="#,##0.00\ &quot;zł&quot;"/>
    <numFmt numFmtId="170" formatCode="[$€-2]\ #,##0.00"/>
    <numFmt numFmtId="171" formatCode="[$€-2]\ #,##0.0000"/>
    <numFmt numFmtId="172" formatCode="#,##0.00\ [$EUR]"/>
    <numFmt numFmtId="173" formatCode="0.0000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E"/>
      <family val="0"/>
    </font>
    <font>
      <sz val="8"/>
      <name val="Times New Roman"/>
      <family val="1"/>
    </font>
    <font>
      <i/>
      <sz val="6"/>
      <name val="Times New Roman"/>
      <family val="1"/>
    </font>
    <font>
      <sz val="10"/>
      <name val="Arial CE"/>
      <family val="2"/>
    </font>
    <font>
      <sz val="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6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Times New Roman"/>
      <family val="1"/>
    </font>
    <font>
      <b/>
      <i/>
      <sz val="6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5"/>
      <name val="Arial Narrow"/>
      <family val="2"/>
    </font>
    <font>
      <i/>
      <sz val="10"/>
      <name val="Arial"/>
      <family val="2"/>
    </font>
    <font>
      <b/>
      <sz val="11"/>
      <name val="Arial CE"/>
      <family val="0"/>
    </font>
    <font>
      <b/>
      <sz val="7"/>
      <name val="Arial"/>
      <family val="2"/>
    </font>
    <font>
      <sz val="6"/>
      <name val="Arial Narrow"/>
      <family val="2"/>
    </font>
    <font>
      <sz val="5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5"/>
      <name val="Times New Roman"/>
      <family val="1"/>
    </font>
    <font>
      <sz val="5"/>
      <name val="Arial CE"/>
      <family val="2"/>
    </font>
    <font>
      <sz val="11"/>
      <name val="Times New Roman"/>
      <family val="1"/>
    </font>
    <font>
      <i/>
      <sz val="6"/>
      <name val="Arial CE"/>
      <family val="0"/>
    </font>
    <font>
      <strike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1" fontId="6" fillId="0" borderId="1" xfId="18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9" fontId="13" fillId="0" borderId="0" xfId="18" applyNumberFormat="1" applyFont="1" applyAlignment="1">
      <alignment vertical="center"/>
      <protection/>
    </xf>
    <xf numFmtId="0" fontId="13" fillId="0" borderId="0" xfId="18" applyFont="1" applyAlignment="1">
      <alignment vertical="center"/>
      <protection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1" fontId="21" fillId="0" borderId="0" xfId="0" applyNumberFormat="1" applyFont="1" applyAlignment="1">
      <alignment horizontal="center"/>
    </xf>
    <xf numFmtId="0" fontId="10" fillId="0" borderId="1" xfId="0" applyFont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6" fillId="0" borderId="1" xfId="0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5" fillId="0" borderId="0" xfId="18" applyNumberFormat="1" applyFont="1" applyAlignment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4" fontId="27" fillId="0" borderId="1" xfId="2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9" fontId="2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3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21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69" fontId="10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9" fontId="0" fillId="0" borderId="2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wrapText="1"/>
    </xf>
    <xf numFmtId="1" fontId="25" fillId="0" borderId="1" xfId="18" applyNumberFormat="1" applyFont="1" applyBorder="1" applyAlignment="1">
      <alignment horizontal="center" vertical="center" wrapText="1"/>
      <protection/>
    </xf>
    <xf numFmtId="1" fontId="1" fillId="0" borderId="1" xfId="18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9" fontId="22" fillId="0" borderId="1" xfId="0" applyNumberFormat="1" applyFont="1" applyBorder="1" applyAlignment="1">
      <alignment horizontal="right" vertical="center"/>
    </xf>
    <xf numFmtId="169" fontId="2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9" fontId="19" fillId="0" borderId="5" xfId="0" applyNumberFormat="1" applyFont="1" applyBorder="1" applyAlignment="1">
      <alignment horizontal="center" vertical="center" wrapText="1"/>
    </xf>
    <xf numFmtId="169" fontId="0" fillId="0" borderId="5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44" fontId="28" fillId="0" borderId="1" xfId="23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 vertical="center"/>
    </xf>
    <xf numFmtId="169" fontId="0" fillId="0" borderId="4" xfId="0" applyNumberFormat="1" applyBorder="1" applyAlignment="1">
      <alignment/>
    </xf>
    <xf numFmtId="169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1" fontId="29" fillId="0" borderId="1" xfId="0" applyNumberFormat="1" applyFont="1" applyBorder="1" applyAlignment="1">
      <alignment horizontal="center" vertical="center" wrapText="1"/>
    </xf>
    <xf numFmtId="169" fontId="23" fillId="0" borderId="1" xfId="0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19" fillId="0" borderId="1" xfId="0" applyFont="1" applyBorder="1" applyAlignment="1">
      <alignment horizontal="center"/>
    </xf>
    <xf numFmtId="169" fontId="19" fillId="0" borderId="1" xfId="0" applyNumberFormat="1" applyFont="1" applyBorder="1" applyAlignment="1">
      <alignment horizontal="center"/>
    </xf>
    <xf numFmtId="169" fontId="26" fillId="0" borderId="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5" fillId="0" borderId="0" xfId="0" applyFont="1" applyAlignment="1">
      <alignment vertical="center"/>
    </xf>
    <xf numFmtId="169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9" fillId="0" borderId="0" xfId="0" applyFont="1" applyAlignment="1">
      <alignment vertical="center"/>
    </xf>
    <xf numFmtId="0" fontId="25" fillId="0" borderId="4" xfId="0" applyFont="1" applyBorder="1" applyAlignment="1">
      <alignment/>
    </xf>
    <xf numFmtId="0" fontId="33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18" applyFont="1">
      <alignment/>
      <protection/>
    </xf>
    <xf numFmtId="0" fontId="7" fillId="0" borderId="0" xfId="18">
      <alignment/>
      <protection/>
    </xf>
    <xf numFmtId="0" fontId="36" fillId="0" borderId="0" xfId="18" applyFont="1" applyBorder="1" applyAlignment="1">
      <alignment horizontal="left" vertical="center"/>
      <protection/>
    </xf>
    <xf numFmtId="0" fontId="4" fillId="0" borderId="0" xfId="18" applyFont="1" applyAlignment="1">
      <alignment/>
      <protection/>
    </xf>
    <xf numFmtId="0" fontId="7" fillId="0" borderId="0" xfId="18" applyFont="1" applyAlignment="1">
      <alignment horizontal="right"/>
      <protection/>
    </xf>
    <xf numFmtId="0" fontId="7" fillId="0" borderId="0" xfId="0" applyFont="1" applyBorder="1" applyAlignment="1">
      <alignment horizontal="left" vertical="center"/>
    </xf>
    <xf numFmtId="0" fontId="19" fillId="0" borderId="0" xfId="18" applyFont="1" applyBorder="1" applyAlignment="1">
      <alignment horizontal="right"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32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horizontal="left" vertical="top" wrapText="1"/>
      <protection/>
    </xf>
    <xf numFmtId="0" fontId="10" fillId="0" borderId="1" xfId="18" applyFont="1" applyBorder="1" applyAlignment="1">
      <alignment vertical="center"/>
      <protection/>
    </xf>
    <xf numFmtId="2" fontId="10" fillId="0" borderId="1" xfId="18" applyNumberFormat="1" applyFont="1" applyBorder="1" applyAlignment="1">
      <alignment horizontal="center" vertical="center"/>
      <protection/>
    </xf>
    <xf numFmtId="9" fontId="10" fillId="0" borderId="1" xfId="18" applyNumberFormat="1" applyFont="1" applyBorder="1" applyAlignment="1">
      <alignment horizontal="center" vertical="center"/>
      <protection/>
    </xf>
    <xf numFmtId="4" fontId="10" fillId="0" borderId="1" xfId="18" applyNumberFormat="1" applyFont="1" applyBorder="1" applyAlignment="1">
      <alignment horizontal="center" vertical="center"/>
      <protection/>
    </xf>
    <xf numFmtId="0" fontId="7" fillId="0" borderId="1" xfId="18" applyBorder="1">
      <alignment/>
      <protection/>
    </xf>
    <xf numFmtId="0" fontId="7" fillId="0" borderId="3" xfId="18" applyBorder="1" applyAlignment="1">
      <alignment horizontal="right"/>
      <protection/>
    </xf>
    <xf numFmtId="0" fontId="7" fillId="0" borderId="1" xfId="18" applyFont="1" applyBorder="1">
      <alignment/>
      <protection/>
    </xf>
    <xf numFmtId="0" fontId="20" fillId="0" borderId="1" xfId="18" applyFont="1" applyBorder="1" applyAlignment="1">
      <alignment horizontal="right"/>
      <protection/>
    </xf>
    <xf numFmtId="169" fontId="20" fillId="0" borderId="4" xfId="18" applyNumberFormat="1" applyFont="1" applyBorder="1" applyAlignment="1">
      <alignment horizontal="center"/>
      <protection/>
    </xf>
    <xf numFmtId="169" fontId="20" fillId="0" borderId="1" xfId="18" applyNumberFormat="1" applyFont="1" applyBorder="1" applyAlignment="1">
      <alignment horizontal="center"/>
      <protection/>
    </xf>
    <xf numFmtId="0" fontId="7" fillId="0" borderId="0" xfId="18" applyBorder="1" applyAlignment="1">
      <alignment/>
      <protection/>
    </xf>
    <xf numFmtId="0" fontId="7" fillId="0" borderId="2" xfId="18" applyFont="1" applyBorder="1" applyAlignment="1">
      <alignment/>
      <protection/>
    </xf>
    <xf numFmtId="0" fontId="7" fillId="0" borderId="1" xfId="18" applyBorder="1" applyAlignment="1">
      <alignment/>
      <protection/>
    </xf>
    <xf numFmtId="169" fontId="7" fillId="0" borderId="1" xfId="18" applyNumberFormat="1" applyBorder="1" applyAlignment="1">
      <alignment horizontal="center"/>
      <protection/>
    </xf>
    <xf numFmtId="169" fontId="7" fillId="0" borderId="0" xfId="18" applyNumberFormat="1" applyBorder="1" applyAlignment="1">
      <alignment/>
      <protection/>
    </xf>
    <xf numFmtId="0" fontId="19" fillId="0" borderId="1" xfId="18" applyFont="1" applyBorder="1" applyAlignment="1">
      <alignment vertical="top" wrapText="1"/>
      <protection/>
    </xf>
    <xf numFmtId="169" fontId="0" fillId="0" borderId="1" xfId="0" applyNumberFormat="1" applyFont="1" applyBorder="1" applyAlignment="1">
      <alignment horizontal="center"/>
    </xf>
    <xf numFmtId="0" fontId="23" fillId="0" borderId="2" xfId="0" applyFont="1" applyBorder="1" applyAlignment="1">
      <alignment/>
    </xf>
    <xf numFmtId="0" fontId="0" fillId="0" borderId="0" xfId="0" applyAlignment="1">
      <alignment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0" fillId="0" borderId="4" xfId="0" applyBorder="1" applyAlignment="1">
      <alignment/>
    </xf>
    <xf numFmtId="169" fontId="0" fillId="0" borderId="1" xfId="0" applyNumberFormat="1" applyBorder="1" applyAlignment="1">
      <alignment/>
    </xf>
    <xf numFmtId="0" fontId="29" fillId="0" borderId="1" xfId="18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44" fontId="19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1" fontId="38" fillId="0" borderId="1" xfId="18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169" fontId="0" fillId="0" borderId="1" xfId="0" applyNumberFormat="1" applyFont="1" applyBorder="1" applyAlignment="1">
      <alignment vertical="center"/>
    </xf>
    <xf numFmtId="9" fontId="3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4" fontId="23" fillId="0" borderId="1" xfId="0" applyNumberFormat="1" applyFont="1" applyBorder="1" applyAlignment="1">
      <alignment horizontal="center" vertical="center"/>
    </xf>
    <xf numFmtId="9" fontId="4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7" fillId="0" borderId="0" xfId="18" applyBorder="1">
      <alignment/>
      <protection/>
    </xf>
    <xf numFmtId="0" fontId="41" fillId="0" borderId="1" xfId="18" applyFont="1" applyBorder="1" applyAlignment="1">
      <alignment horizontal="center" vertical="center" wrapText="1"/>
      <protection/>
    </xf>
    <xf numFmtId="0" fontId="42" fillId="0" borderId="0" xfId="18" applyFont="1">
      <alignment/>
      <protection/>
    </xf>
    <xf numFmtId="0" fontId="38" fillId="0" borderId="0" xfId="0" applyFont="1" applyAlignment="1">
      <alignment/>
    </xf>
    <xf numFmtId="4" fontId="20" fillId="0" borderId="4" xfId="18" applyNumberFormat="1" applyFont="1" applyBorder="1" applyAlignment="1">
      <alignment horizontal="center"/>
      <protection/>
    </xf>
    <xf numFmtId="4" fontId="20" fillId="0" borderId="1" xfId="18" applyNumberFormat="1" applyFont="1" applyBorder="1" applyAlignment="1">
      <alignment horizontal="center"/>
      <protection/>
    </xf>
    <xf numFmtId="4" fontId="7" fillId="0" borderId="1" xfId="18" applyNumberFormat="1" applyBorder="1" applyAlignment="1">
      <alignment horizontal="center"/>
      <protection/>
    </xf>
    <xf numFmtId="0" fontId="0" fillId="0" borderId="0" xfId="0" applyNumberFormat="1" applyAlignment="1">
      <alignment/>
    </xf>
    <xf numFmtId="0" fontId="43" fillId="0" borderId="0" xfId="20" applyFont="1">
      <alignment/>
      <protection/>
    </xf>
    <xf numFmtId="0" fontId="7" fillId="0" borderId="0" xfId="18" applyNumberFormat="1">
      <alignment/>
      <protection/>
    </xf>
    <xf numFmtId="0" fontId="7" fillId="0" borderId="0" xfId="18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18" applyFont="1">
      <alignment/>
      <protection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7" fillId="0" borderId="0" xfId="18" applyAlignment="1">
      <alignment horizontal="left"/>
      <protection/>
    </xf>
    <xf numFmtId="0" fontId="3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2" fillId="0" borderId="0" xfId="18" applyFont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44" fillId="0" borderId="0" xfId="18" applyFont="1">
      <alignment/>
      <protection/>
    </xf>
    <xf numFmtId="0" fontId="29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2" fillId="0" borderId="0" xfId="18" applyFont="1" applyAlignment="1">
      <alignment horizontal="center" vertical="center" wrapText="1"/>
      <protection/>
    </xf>
    <xf numFmtId="0" fontId="29" fillId="0" borderId="0" xfId="18" applyFont="1" applyAlignment="1">
      <alignment vertical="center"/>
      <protection/>
    </xf>
    <xf numFmtId="0" fontId="31" fillId="0" borderId="1" xfId="18" applyFont="1" applyBorder="1" applyAlignment="1">
      <alignment horizontal="center" vertical="center" wrapText="1"/>
      <protection/>
    </xf>
    <xf numFmtId="0" fontId="37" fillId="0" borderId="1" xfId="18" applyFont="1" applyBorder="1" applyAlignment="1">
      <alignment horizontal="center" wrapText="1"/>
      <protection/>
    </xf>
    <xf numFmtId="0" fontId="32" fillId="0" borderId="0" xfId="18" applyFont="1" applyBorder="1" applyAlignment="1">
      <alignment horizontal="center" vertical="center" wrapText="1"/>
      <protection/>
    </xf>
    <xf numFmtId="0" fontId="12" fillId="0" borderId="0" xfId="18" applyFont="1" applyBorder="1" applyAlignment="1">
      <alignment horizontal="center" vertical="center" wrapText="1"/>
      <protection/>
    </xf>
    <xf numFmtId="1" fontId="6" fillId="0" borderId="1" xfId="19" applyNumberFormat="1" applyFont="1" applyBorder="1" applyAlignment="1">
      <alignment horizontal="center" vertical="center" wrapText="1"/>
      <protection/>
    </xf>
    <xf numFmtId="0" fontId="8" fillId="0" borderId="0" xfId="18" applyFont="1" applyBorder="1">
      <alignment/>
      <protection/>
    </xf>
    <xf numFmtId="0" fontId="10" fillId="0" borderId="1" xfId="18" applyFont="1" applyBorder="1" applyAlignment="1">
      <alignment horizontal="center" vertical="center" wrapText="1"/>
      <protection/>
    </xf>
    <xf numFmtId="0" fontId="23" fillId="0" borderId="1" xfId="18" applyFont="1" applyFill="1" applyBorder="1" applyAlignment="1">
      <alignment vertical="top" wrapText="1"/>
      <protection/>
    </xf>
    <xf numFmtId="4" fontId="10" fillId="0" borderId="1" xfId="18" applyNumberFormat="1" applyFont="1" applyBorder="1" applyAlignment="1">
      <alignment horizontal="center" vertical="center" wrapText="1"/>
      <protection/>
    </xf>
    <xf numFmtId="9" fontId="7" fillId="0" borderId="1" xfId="18" applyNumberFormat="1" applyFont="1" applyFill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0" fontId="23" fillId="0" borderId="1" xfId="18" applyFont="1" applyFill="1" applyBorder="1" applyAlignment="1">
      <alignment vertical="center" wrapText="1"/>
      <protection/>
    </xf>
    <xf numFmtId="0" fontId="8" fillId="0" borderId="0" xfId="18" applyFont="1" applyBorder="1" applyAlignment="1">
      <alignment vertical="center" wrapText="1"/>
      <protection/>
    </xf>
    <xf numFmtId="0" fontId="23" fillId="0" borderId="1" xfId="18" applyFont="1" applyBorder="1" applyAlignment="1">
      <alignment vertical="center" wrapText="1"/>
      <protection/>
    </xf>
    <xf numFmtId="0" fontId="23" fillId="0" borderId="1" xfId="18" applyFont="1" applyBorder="1" applyAlignment="1">
      <alignment horizontal="left" vertical="center" wrapText="1"/>
      <protection/>
    </xf>
    <xf numFmtId="0" fontId="8" fillId="0" borderId="1" xfId="18" applyFont="1" applyBorder="1" applyAlignment="1">
      <alignment vertical="center"/>
      <protection/>
    </xf>
    <xf numFmtId="0" fontId="8" fillId="0" borderId="0" xfId="18" applyFont="1" applyAlignment="1">
      <alignment horizontal="left" vertical="center" wrapText="1"/>
      <protection/>
    </xf>
    <xf numFmtId="0" fontId="7" fillId="0" borderId="0" xfId="18" applyAlignment="1">
      <alignment wrapText="1"/>
      <protection/>
    </xf>
    <xf numFmtId="9" fontId="13" fillId="0" borderId="0" xfId="19" applyNumberFormat="1" applyFont="1" applyAlignment="1">
      <alignment vertical="center"/>
      <protection/>
    </xf>
    <xf numFmtId="0" fontId="13" fillId="0" borderId="0" xfId="19" applyFont="1" applyAlignment="1">
      <alignment vertical="center"/>
      <protection/>
    </xf>
    <xf numFmtId="169" fontId="12" fillId="0" borderId="1" xfId="18" applyNumberFormat="1" applyFont="1" applyBorder="1" applyAlignment="1">
      <alignment horizontal="right" vertical="center"/>
      <protection/>
    </xf>
    <xf numFmtId="169" fontId="10" fillId="0" borderId="1" xfId="18" applyNumberFormat="1" applyFont="1" applyBorder="1" applyAlignment="1">
      <alignment vertical="center"/>
      <protection/>
    </xf>
    <xf numFmtId="0" fontId="29" fillId="0" borderId="1" xfId="18" applyFont="1" applyBorder="1" applyAlignment="1">
      <alignment vertical="center"/>
      <protection/>
    </xf>
    <xf numFmtId="0" fontId="12" fillId="0" borderId="0" xfId="18" applyFont="1" applyBorder="1" applyAlignment="1">
      <alignment horizontal="right" vertical="center"/>
      <protection/>
    </xf>
    <xf numFmtId="4" fontId="10" fillId="0" borderId="1" xfId="18" applyNumberFormat="1" applyFont="1" applyBorder="1" applyAlignment="1">
      <alignment vertical="center"/>
      <protection/>
    </xf>
    <xf numFmtId="4" fontId="12" fillId="0" borderId="0" xfId="18" applyNumberFormat="1" applyFont="1" applyBorder="1" applyAlignment="1">
      <alignment horizontal="right" vertical="center"/>
      <protection/>
    </xf>
    <xf numFmtId="4" fontId="10" fillId="0" borderId="0" xfId="18" applyNumberFormat="1" applyFont="1" applyBorder="1" applyAlignment="1">
      <alignment vertical="center"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13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169" fontId="23" fillId="0" borderId="2" xfId="0" applyNumberFormat="1" applyFont="1" applyBorder="1" applyAlignment="1">
      <alignment horizontal="center" vertical="center" wrapText="1"/>
    </xf>
    <xf numFmtId="0" fontId="43" fillId="0" borderId="0" xfId="20" applyFont="1" applyAlignment="1">
      <alignment horizontal="left"/>
      <protection/>
    </xf>
    <xf numFmtId="0" fontId="20" fillId="0" borderId="0" xfId="18" applyFont="1" applyAlignment="1">
      <alignment vertical="center"/>
      <protection/>
    </xf>
    <xf numFmtId="0" fontId="20" fillId="0" borderId="0" xfId="18" applyFont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20" applyFont="1">
      <alignment/>
      <protection/>
    </xf>
    <xf numFmtId="0" fontId="12" fillId="0" borderId="0" xfId="18" applyFont="1" applyBorder="1" applyAlignment="1">
      <alignment horizontal="left" vertical="center"/>
      <protection/>
    </xf>
    <xf numFmtId="9" fontId="0" fillId="0" borderId="0" xfId="0" applyNumberFormat="1" applyAlignment="1">
      <alignment/>
    </xf>
    <xf numFmtId="0" fontId="7" fillId="0" borderId="0" xfId="19" applyBorder="1" applyAlignment="1">
      <alignment/>
      <protection/>
    </xf>
    <xf numFmtId="0" fontId="15" fillId="0" borderId="1" xfId="0" applyFont="1" applyBorder="1" applyAlignment="1">
      <alignment horizontal="left" vertical="top" wrapText="1"/>
    </xf>
    <xf numFmtId="0" fontId="19" fillId="0" borderId="3" xfId="18" applyFont="1" applyBorder="1" applyAlignment="1">
      <alignment horizontal="left" vertical="top" wrapText="1"/>
      <protection/>
    </xf>
    <xf numFmtId="0" fontId="16" fillId="0" borderId="6" xfId="0" applyFont="1" applyBorder="1" applyAlignment="1">
      <alignment horizontal="right" vertical="top" wrapText="1"/>
    </xf>
    <xf numFmtId="4" fontId="10" fillId="0" borderId="1" xfId="0" applyNumberFormat="1" applyFont="1" applyBorder="1" applyAlignment="1" applyProtection="1">
      <alignment horizontal="right" vertical="center" wrapText="1"/>
      <protection/>
    </xf>
    <xf numFmtId="9" fontId="8" fillId="0" borderId="1" xfId="0" applyNumberFormat="1" applyFont="1" applyFill="1" applyBorder="1" applyAlignment="1">
      <alignment horizontal="right" vertical="center" wrapText="1"/>
    </xf>
    <xf numFmtId="9" fontId="2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169" fontId="0" fillId="0" borderId="2" xfId="0" applyNumberForma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 vertical="center" wrapText="1"/>
    </xf>
    <xf numFmtId="169" fontId="23" fillId="0" borderId="2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2" fillId="0" borderId="1" xfId="18" applyFont="1" applyBorder="1" applyAlignment="1">
      <alignment horizontal="right" vertical="center"/>
      <protection/>
    </xf>
    <xf numFmtId="0" fontId="10" fillId="0" borderId="2" xfId="18" applyFont="1" applyBorder="1" applyAlignment="1">
      <alignment horizontal="right" vertical="center"/>
      <protection/>
    </xf>
    <xf numFmtId="0" fontId="7" fillId="0" borderId="3" xfId="18" applyFont="1" applyBorder="1" applyAlignment="1">
      <alignment horizontal="right" vertical="center"/>
      <protection/>
    </xf>
    <xf numFmtId="0" fontId="7" fillId="0" borderId="4" xfId="18" applyFont="1" applyBorder="1" applyAlignment="1">
      <alignment horizontal="right" vertical="center"/>
      <protection/>
    </xf>
    <xf numFmtId="0" fontId="7" fillId="0" borderId="0" xfId="19" applyFont="1" applyAlignment="1">
      <alignment horizontal="left" vertical="center" wrapText="1"/>
      <protection/>
    </xf>
    <xf numFmtId="0" fontId="7" fillId="0" borderId="0" xfId="19" applyAlignme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Normalny_Arkusz1" xfId="18"/>
    <cellStyle name="Normalny_Arkusz1_1" xfId="19"/>
    <cellStyle name="Normalny_Arkusz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workbookViewId="0" topLeftCell="A1">
      <selection activeCell="H29" sqref="H29"/>
    </sheetView>
  </sheetViews>
  <sheetFormatPr defaultColWidth="9.140625" defaultRowHeight="12.75"/>
  <cols>
    <col min="1" max="1" width="2.28125" style="80" customWidth="1"/>
    <col min="2" max="2" width="76.00390625" style="0" customWidth="1"/>
    <col min="3" max="3" width="5.28125" style="0" customWidth="1"/>
    <col min="4" max="4" width="3.57421875" style="80" bestFit="1" customWidth="1"/>
    <col min="5" max="5" width="4.28125" style="0" customWidth="1"/>
    <col min="6" max="6" width="6.8515625" style="0" customWidth="1"/>
    <col min="7" max="7" width="6.57421875" style="0" customWidth="1"/>
    <col min="8" max="8" width="14.140625" style="0" customWidth="1"/>
    <col min="9" max="9" width="3.7109375" style="80" customWidth="1"/>
    <col min="10" max="10" width="11.7109375" style="0" customWidth="1"/>
    <col min="11" max="11" width="17.140625" style="0" customWidth="1"/>
  </cols>
  <sheetData>
    <row r="1" ht="12.75">
      <c r="G1" s="132" t="s">
        <v>157</v>
      </c>
    </row>
    <row r="2" spans="1:9" ht="15">
      <c r="A2" s="129"/>
      <c r="B2" s="2" t="s">
        <v>127</v>
      </c>
      <c r="C2" s="1" t="s">
        <v>107</v>
      </c>
      <c r="D2" s="1" t="s">
        <v>88</v>
      </c>
      <c r="E2" s="1"/>
      <c r="F2" s="1"/>
      <c r="G2" s="3" t="s">
        <v>89</v>
      </c>
      <c r="I2" s="129"/>
    </row>
    <row r="3" spans="1:10" s="80" customFormat="1" ht="36.75" customHeight="1">
      <c r="A3" s="62" t="s">
        <v>97</v>
      </c>
      <c r="B3" s="62" t="s">
        <v>98</v>
      </c>
      <c r="C3" s="131" t="s">
        <v>99</v>
      </c>
      <c r="D3" s="62" t="s">
        <v>100</v>
      </c>
      <c r="E3" s="62" t="s">
        <v>101</v>
      </c>
      <c r="F3" s="62" t="s">
        <v>176</v>
      </c>
      <c r="G3" s="62" t="s">
        <v>177</v>
      </c>
      <c r="H3" s="62" t="s">
        <v>178</v>
      </c>
      <c r="I3" s="62" t="s">
        <v>105</v>
      </c>
      <c r="J3" s="62" t="s">
        <v>179</v>
      </c>
    </row>
    <row r="4" spans="1:10" s="5" customFormat="1" ht="9" customHeight="1">
      <c r="A4" s="4" t="s">
        <v>110</v>
      </c>
      <c r="B4" s="4" t="s">
        <v>111</v>
      </c>
      <c r="C4" s="4" t="s">
        <v>122</v>
      </c>
      <c r="D4" s="4" t="s">
        <v>112</v>
      </c>
      <c r="E4" s="4" t="s">
        <v>113</v>
      </c>
      <c r="F4" s="4" t="s">
        <v>114</v>
      </c>
      <c r="G4" s="4" t="s">
        <v>115</v>
      </c>
      <c r="H4" s="4" t="s">
        <v>116</v>
      </c>
      <c r="I4" s="4" t="s">
        <v>117</v>
      </c>
      <c r="J4" s="4" t="s">
        <v>118</v>
      </c>
    </row>
    <row r="5" spans="1:11" ht="138" customHeight="1">
      <c r="A5" s="62" t="s">
        <v>110</v>
      </c>
      <c r="B5" s="29" t="s">
        <v>80</v>
      </c>
      <c r="C5" s="6"/>
      <c r="D5" s="62" t="s">
        <v>119</v>
      </c>
      <c r="E5" s="7">
        <v>55</v>
      </c>
      <c r="F5" s="8"/>
      <c r="G5" s="8">
        <f aca="true" t="shared" si="0" ref="G5:G11">(F5*I5)+F5</f>
        <v>0</v>
      </c>
      <c r="H5" s="8">
        <f aca="true" t="shared" si="1" ref="H5:H11">E5*F5</f>
        <v>0</v>
      </c>
      <c r="I5" s="41"/>
      <c r="J5" s="8">
        <f aca="true" t="shared" si="2" ref="J5:J11">(H5*I5)+H5</f>
        <v>0</v>
      </c>
      <c r="K5" s="17"/>
    </row>
    <row r="6" spans="1:11" ht="174" customHeight="1">
      <c r="A6" s="62" t="s">
        <v>111</v>
      </c>
      <c r="B6" s="29" t="s">
        <v>76</v>
      </c>
      <c r="C6" s="6"/>
      <c r="D6" s="62" t="s">
        <v>119</v>
      </c>
      <c r="E6" s="7">
        <v>6</v>
      </c>
      <c r="F6" s="8"/>
      <c r="G6" s="8">
        <f t="shared" si="0"/>
        <v>0</v>
      </c>
      <c r="H6" s="8">
        <f t="shared" si="1"/>
        <v>0</v>
      </c>
      <c r="I6" s="41"/>
      <c r="J6" s="8">
        <f t="shared" si="2"/>
        <v>0</v>
      </c>
      <c r="K6" s="17"/>
    </row>
    <row r="7" spans="1:11" ht="112.5" customHeight="1">
      <c r="A7" s="62" t="s">
        <v>122</v>
      </c>
      <c r="B7" s="31" t="s">
        <v>90</v>
      </c>
      <c r="C7" s="6"/>
      <c r="D7" s="62" t="s">
        <v>119</v>
      </c>
      <c r="E7" s="7">
        <v>17</v>
      </c>
      <c r="F7" s="8"/>
      <c r="G7" s="8">
        <f t="shared" si="0"/>
        <v>0</v>
      </c>
      <c r="H7" s="8">
        <f t="shared" si="1"/>
        <v>0</v>
      </c>
      <c r="I7" s="41"/>
      <c r="J7" s="8">
        <f t="shared" si="2"/>
        <v>0</v>
      </c>
      <c r="K7" s="17"/>
    </row>
    <row r="8" spans="1:11" ht="134.25" customHeight="1">
      <c r="A8" s="62" t="s">
        <v>112</v>
      </c>
      <c r="B8" s="31" t="s">
        <v>140</v>
      </c>
      <c r="C8" s="6"/>
      <c r="D8" s="62" t="s">
        <v>119</v>
      </c>
      <c r="E8" s="7">
        <v>5</v>
      </c>
      <c r="F8" s="8"/>
      <c r="G8" s="8">
        <f t="shared" si="0"/>
        <v>0</v>
      </c>
      <c r="H8" s="8">
        <f t="shared" si="1"/>
        <v>0</v>
      </c>
      <c r="I8" s="41"/>
      <c r="J8" s="8">
        <f t="shared" si="2"/>
        <v>0</v>
      </c>
      <c r="K8" s="17"/>
    </row>
    <row r="9" spans="1:11" ht="113.25" customHeight="1">
      <c r="A9" s="62" t="s">
        <v>113</v>
      </c>
      <c r="B9" s="30" t="s">
        <v>141</v>
      </c>
      <c r="C9" s="6"/>
      <c r="D9" s="62" t="s">
        <v>119</v>
      </c>
      <c r="E9" s="7">
        <v>12</v>
      </c>
      <c r="F9" s="8"/>
      <c r="G9" s="8">
        <f t="shared" si="0"/>
        <v>0</v>
      </c>
      <c r="H9" s="8">
        <f t="shared" si="1"/>
        <v>0</v>
      </c>
      <c r="I9" s="41"/>
      <c r="J9" s="8">
        <f t="shared" si="2"/>
        <v>0</v>
      </c>
      <c r="K9" s="17"/>
    </row>
    <row r="10" spans="1:11" ht="133.5" customHeight="1">
      <c r="A10" s="62" t="s">
        <v>114</v>
      </c>
      <c r="B10" s="30" t="s">
        <v>142</v>
      </c>
      <c r="C10" s="6"/>
      <c r="D10" s="62" t="s">
        <v>119</v>
      </c>
      <c r="E10" s="7">
        <v>2</v>
      </c>
      <c r="F10" s="8"/>
      <c r="G10" s="8">
        <f t="shared" si="0"/>
        <v>0</v>
      </c>
      <c r="H10" s="8">
        <f t="shared" si="1"/>
        <v>0</v>
      </c>
      <c r="I10" s="41"/>
      <c r="J10" s="8">
        <f t="shared" si="2"/>
        <v>0</v>
      </c>
      <c r="K10" s="17"/>
    </row>
    <row r="11" spans="1:11" ht="162" customHeight="1">
      <c r="A11" s="62" t="s">
        <v>115</v>
      </c>
      <c r="B11" s="30" t="s">
        <v>144</v>
      </c>
      <c r="C11" s="6"/>
      <c r="D11" s="62" t="s">
        <v>119</v>
      </c>
      <c r="E11" s="7">
        <v>4</v>
      </c>
      <c r="F11" s="8"/>
      <c r="G11" s="8">
        <f t="shared" si="0"/>
        <v>0</v>
      </c>
      <c r="H11" s="8">
        <f t="shared" si="1"/>
        <v>0</v>
      </c>
      <c r="I11" s="41"/>
      <c r="J11" s="8">
        <f t="shared" si="2"/>
        <v>0</v>
      </c>
      <c r="K11" s="17"/>
    </row>
    <row r="12" spans="1:11" ht="93" customHeight="1">
      <c r="A12" s="62" t="s">
        <v>116</v>
      </c>
      <c r="B12" s="30" t="s">
        <v>143</v>
      </c>
      <c r="C12" s="6"/>
      <c r="D12" s="62" t="s">
        <v>119</v>
      </c>
      <c r="E12" s="7">
        <v>44</v>
      </c>
      <c r="F12" s="8"/>
      <c r="G12" s="8">
        <f>(F12*I12)+F12</f>
        <v>0</v>
      </c>
      <c r="H12" s="8">
        <f>E12*F12</f>
        <v>0</v>
      </c>
      <c r="I12" s="41"/>
      <c r="J12" s="8">
        <f>(H12*I12)+H12</f>
        <v>0</v>
      </c>
      <c r="K12" s="17"/>
    </row>
    <row r="13" spans="1:11" ht="99" customHeight="1">
      <c r="A13" s="62" t="s">
        <v>117</v>
      </c>
      <c r="B13" s="30" t="s">
        <v>55</v>
      </c>
      <c r="C13" s="6"/>
      <c r="D13" s="62" t="s">
        <v>119</v>
      </c>
      <c r="E13" s="7">
        <v>3</v>
      </c>
      <c r="F13" s="8"/>
      <c r="G13" s="8">
        <f>(F13*I13)+F13</f>
        <v>0</v>
      </c>
      <c r="H13" s="8">
        <f>E13*F13</f>
        <v>0</v>
      </c>
      <c r="I13" s="41"/>
      <c r="J13" s="8">
        <f>(H13*I13)+H13</f>
        <v>0</v>
      </c>
      <c r="K13" s="17"/>
    </row>
    <row r="14" spans="1:11" ht="147.75" customHeight="1">
      <c r="A14" s="62" t="s">
        <v>118</v>
      </c>
      <c r="B14" s="30" t="s">
        <v>82</v>
      </c>
      <c r="C14" s="6"/>
      <c r="D14" s="62" t="s">
        <v>119</v>
      </c>
      <c r="E14" s="7">
        <v>3</v>
      </c>
      <c r="F14" s="8"/>
      <c r="G14" s="8">
        <f>(F14*I14)+F14</f>
        <v>0</v>
      </c>
      <c r="H14" s="8">
        <f>E14*F14</f>
        <v>0</v>
      </c>
      <c r="I14" s="41"/>
      <c r="J14" s="8">
        <f>(H14*I14)+H14</f>
        <v>0</v>
      </c>
      <c r="K14" s="17"/>
    </row>
    <row r="15" spans="1:11" ht="18.75" customHeight="1">
      <c r="A15" s="62"/>
      <c r="B15" s="262" t="s">
        <v>120</v>
      </c>
      <c r="C15" s="6"/>
      <c r="D15" s="62"/>
      <c r="E15" s="7"/>
      <c r="F15" s="8"/>
      <c r="G15" s="8"/>
      <c r="H15" s="263">
        <f>SUM(H5:H14)</f>
        <v>0</v>
      </c>
      <c r="I15" s="264"/>
      <c r="J15" s="263">
        <f>SUM(J5:J14)</f>
        <v>0</v>
      </c>
      <c r="K15" s="17"/>
    </row>
    <row r="16" spans="1:10" ht="15">
      <c r="A16" s="129"/>
      <c r="C16" s="1"/>
      <c r="D16" s="129"/>
      <c r="E16" s="1"/>
      <c r="F16" s="32" t="s">
        <v>128</v>
      </c>
      <c r="G16" s="33"/>
      <c r="H16" s="34"/>
      <c r="I16" s="130"/>
      <c r="J16" s="35">
        <f>J15-H15</f>
        <v>0</v>
      </c>
    </row>
    <row r="18" spans="2:10" ht="41.25" customHeight="1">
      <c r="B18" s="266" t="s">
        <v>155</v>
      </c>
      <c r="C18" s="267"/>
      <c r="D18" s="267"/>
      <c r="E18" s="267"/>
      <c r="F18" s="267"/>
      <c r="G18" s="267"/>
      <c r="H18" s="267"/>
      <c r="I18" s="267"/>
      <c r="J18" s="267"/>
    </row>
    <row r="24" ht="12.75">
      <c r="H24" s="19"/>
    </row>
  </sheetData>
  <mergeCells count="1">
    <mergeCell ref="B18:J18"/>
  </mergeCells>
  <printOptions/>
  <pageMargins left="0.5905511811023623" right="0.5905511811023623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="85" zoomScaleNormal="85" workbookViewId="0" topLeftCell="A1">
      <selection activeCell="L6" sqref="L6"/>
    </sheetView>
  </sheetViews>
  <sheetFormatPr defaultColWidth="9.140625" defaultRowHeight="12.75"/>
  <cols>
    <col min="1" max="1" width="2.421875" style="0" customWidth="1"/>
    <col min="2" max="2" width="41.28125" style="0" customWidth="1"/>
    <col min="4" max="4" width="7.57421875" style="0" customWidth="1"/>
    <col min="5" max="5" width="4.8515625" style="0" customWidth="1"/>
    <col min="9" max="9" width="11.140625" style="0" customWidth="1"/>
    <col min="10" max="10" width="11.7109375" style="0" bestFit="1" customWidth="1"/>
  </cols>
  <sheetData>
    <row r="1" ht="12.75">
      <c r="G1" s="132" t="s">
        <v>78</v>
      </c>
    </row>
    <row r="2" spans="1:10" ht="13.5">
      <c r="A2" s="135" t="s">
        <v>36</v>
      </c>
      <c r="B2" s="136"/>
      <c r="C2" s="136"/>
      <c r="D2" s="136"/>
      <c r="E2" s="136"/>
      <c r="F2" s="137"/>
      <c r="G2" s="138"/>
      <c r="I2" s="138"/>
      <c r="J2" s="138"/>
    </row>
    <row r="3" spans="1:9" ht="13.5">
      <c r="A3" s="135"/>
      <c r="B3" s="252" t="s">
        <v>34</v>
      </c>
      <c r="C3" s="136"/>
      <c r="D3" s="136"/>
      <c r="E3" s="136"/>
      <c r="G3" s="139" t="s">
        <v>107</v>
      </c>
      <c r="H3" s="140" t="s">
        <v>168</v>
      </c>
      <c r="I3" s="141"/>
    </row>
    <row r="4" spans="1:10" ht="26.25">
      <c r="A4" s="135"/>
      <c r="B4" s="253" t="s">
        <v>35</v>
      </c>
      <c r="C4" s="136"/>
      <c r="D4" s="136"/>
      <c r="E4" s="136"/>
      <c r="F4" s="136"/>
      <c r="H4" t="s">
        <v>169</v>
      </c>
      <c r="I4" s="141"/>
      <c r="J4" s="142"/>
    </row>
    <row r="5" spans="1:10" s="170" customFormat="1" ht="23.25">
      <c r="A5" s="169" t="s">
        <v>97</v>
      </c>
      <c r="B5" s="169" t="s">
        <v>98</v>
      </c>
      <c r="C5" s="169" t="s">
        <v>124</v>
      </c>
      <c r="D5" s="169" t="s">
        <v>164</v>
      </c>
      <c r="E5" s="169" t="s">
        <v>101</v>
      </c>
      <c r="F5" s="169" t="s">
        <v>176</v>
      </c>
      <c r="G5" s="169" t="s">
        <v>105</v>
      </c>
      <c r="H5" s="169" t="s">
        <v>177</v>
      </c>
      <c r="I5" s="169" t="s">
        <v>178</v>
      </c>
      <c r="J5" s="169" t="s">
        <v>179</v>
      </c>
    </row>
    <row r="6" spans="1:10" ht="118.5">
      <c r="A6" s="144" t="s">
        <v>110</v>
      </c>
      <c r="B6" s="166" t="s">
        <v>2</v>
      </c>
      <c r="C6" s="73"/>
      <c r="D6" s="38" t="s">
        <v>119</v>
      </c>
      <c r="E6" s="90">
        <v>1</v>
      </c>
      <c r="F6" s="91"/>
      <c r="G6" s="148"/>
      <c r="H6" s="149">
        <f>(F6*G6)+F6</f>
        <v>0</v>
      </c>
      <c r="I6" s="149">
        <f>F6*E6</f>
        <v>0</v>
      </c>
      <c r="J6" s="149">
        <f>(I6*G6)+I6</f>
        <v>0</v>
      </c>
    </row>
    <row r="7" spans="1:10" ht="184.5">
      <c r="A7" s="144" t="s">
        <v>111</v>
      </c>
      <c r="B7" s="36" t="s">
        <v>3</v>
      </c>
      <c r="C7" s="73"/>
      <c r="D7" s="38" t="s">
        <v>119</v>
      </c>
      <c r="E7" s="90">
        <v>1</v>
      </c>
      <c r="F7" s="91"/>
      <c r="G7" s="148"/>
      <c r="H7" s="149">
        <f>(F7*G7)+F7</f>
        <v>0</v>
      </c>
      <c r="I7" s="149">
        <f>F7*E7</f>
        <v>0</v>
      </c>
      <c r="J7" s="149">
        <f>(I7*G7)+I7</f>
        <v>0</v>
      </c>
    </row>
    <row r="8" spans="1:10" ht="132.75" customHeight="1">
      <c r="A8" s="144" t="s">
        <v>122</v>
      </c>
      <c r="B8" s="165" t="s">
        <v>79</v>
      </c>
      <c r="C8" s="73"/>
      <c r="D8" s="38" t="s">
        <v>119</v>
      </c>
      <c r="E8" s="90">
        <v>6</v>
      </c>
      <c r="F8" s="91"/>
      <c r="G8" s="148"/>
      <c r="H8" s="149">
        <f>(F8*G8)+F8</f>
        <v>0</v>
      </c>
      <c r="I8" s="149">
        <f>F8*E8</f>
        <v>0</v>
      </c>
      <c r="J8" s="149">
        <f>(I8*G8)+I8</f>
        <v>0</v>
      </c>
    </row>
    <row r="9" spans="1:10" ht="132" customHeight="1">
      <c r="A9" s="144" t="s">
        <v>112</v>
      </c>
      <c r="B9" s="161" t="s">
        <v>175</v>
      </c>
      <c r="C9" s="146"/>
      <c r="D9" s="144" t="s">
        <v>119</v>
      </c>
      <c r="E9" s="144">
        <v>1</v>
      </c>
      <c r="F9" s="147"/>
      <c r="G9" s="148"/>
      <c r="H9" s="149">
        <f>(F9*G9)+F9</f>
        <v>0</v>
      </c>
      <c r="I9" s="149">
        <f>F9*E9</f>
        <v>0</v>
      </c>
      <c r="J9" s="149">
        <f>(I9*G9)+I9</f>
        <v>0</v>
      </c>
    </row>
    <row r="10" spans="1:10" ht="12.75">
      <c r="A10" s="73"/>
      <c r="B10" s="73"/>
      <c r="C10" s="73"/>
      <c r="D10" s="73"/>
      <c r="E10" s="73"/>
      <c r="F10" s="73"/>
      <c r="G10" s="73"/>
      <c r="H10" s="73"/>
      <c r="I10" s="168">
        <f>SUM(I6:I9)</f>
        <v>0</v>
      </c>
      <c r="J10" s="168">
        <f>SUM(J6:J9)</f>
        <v>0</v>
      </c>
    </row>
    <row r="11" spans="7:10" ht="12.75">
      <c r="G11" s="72" t="s">
        <v>4</v>
      </c>
      <c r="H11" s="167"/>
      <c r="I11" s="168">
        <f>J10-I10</f>
        <v>0</v>
      </c>
      <c r="J11" s="110"/>
    </row>
    <row r="13" ht="12.75">
      <c r="L13" s="258"/>
    </row>
    <row r="14" ht="12.75">
      <c r="L14" s="25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17" sqref="E17"/>
    </sheetView>
  </sheetViews>
  <sheetFormatPr defaultColWidth="9.140625" defaultRowHeight="12.75"/>
  <cols>
    <col min="1" max="1" width="3.28125" style="0" customWidth="1"/>
    <col min="2" max="2" width="35.28125" style="0" customWidth="1"/>
    <col min="3" max="4" width="7.8515625" style="0" customWidth="1"/>
    <col min="5" max="5" width="6.28125" style="0" customWidth="1"/>
    <col min="8" max="8" width="12.28125" style="0" bestFit="1" customWidth="1"/>
    <col min="9" max="9" width="11.28125" style="0" bestFit="1" customWidth="1"/>
    <col min="10" max="10" width="12.28125" style="0" bestFit="1" customWidth="1"/>
  </cols>
  <sheetData>
    <row r="1" spans="2:9" ht="12.75">
      <c r="B1" s="119" t="s">
        <v>15</v>
      </c>
      <c r="I1" s="132" t="s">
        <v>64</v>
      </c>
    </row>
    <row r="2" spans="2:7" ht="12.75">
      <c r="B2" s="119" t="s">
        <v>6</v>
      </c>
      <c r="G2" t="s">
        <v>5</v>
      </c>
    </row>
    <row r="3" spans="2:7" ht="12.75">
      <c r="B3" s="119" t="s">
        <v>8</v>
      </c>
      <c r="G3" t="s">
        <v>7</v>
      </c>
    </row>
    <row r="5" spans="1:10" s="52" customFormat="1" ht="29.25" customHeight="1">
      <c r="A5" s="171" t="s">
        <v>123</v>
      </c>
      <c r="B5" s="171" t="s">
        <v>98</v>
      </c>
      <c r="C5" s="171" t="s">
        <v>9</v>
      </c>
      <c r="D5" s="172" t="s">
        <v>99</v>
      </c>
      <c r="E5" s="171" t="s">
        <v>10</v>
      </c>
      <c r="F5" s="171" t="s">
        <v>11</v>
      </c>
      <c r="G5" s="171" t="s">
        <v>12</v>
      </c>
      <c r="H5" s="171" t="s">
        <v>13</v>
      </c>
      <c r="I5" s="171" t="s">
        <v>105</v>
      </c>
      <c r="J5" s="171" t="s">
        <v>14</v>
      </c>
    </row>
    <row r="6" spans="1:10" s="44" customFormat="1" ht="12.75">
      <c r="A6" s="171" t="s">
        <v>110</v>
      </c>
      <c r="B6" s="171" t="s">
        <v>111</v>
      </c>
      <c r="C6" s="171" t="s">
        <v>122</v>
      </c>
      <c r="D6" s="171" t="s">
        <v>112</v>
      </c>
      <c r="E6" s="171" t="s">
        <v>113</v>
      </c>
      <c r="F6" s="171" t="s">
        <v>114</v>
      </c>
      <c r="G6" s="171" t="s">
        <v>115</v>
      </c>
      <c r="H6" s="171" t="s">
        <v>116</v>
      </c>
      <c r="I6" s="171" t="s">
        <v>117</v>
      </c>
      <c r="J6" s="171" t="s">
        <v>118</v>
      </c>
    </row>
    <row r="7" spans="1:10" s="44" customFormat="1" ht="59.25" customHeight="1">
      <c r="A7" s="123" t="s">
        <v>110</v>
      </c>
      <c r="B7" s="173" t="s">
        <v>29</v>
      </c>
      <c r="C7" s="123" t="s">
        <v>119</v>
      </c>
      <c r="D7" s="123"/>
      <c r="E7" s="123">
        <v>6</v>
      </c>
      <c r="F7" s="174"/>
      <c r="G7" s="174">
        <f>(F7*I7)+F7</f>
        <v>0</v>
      </c>
      <c r="H7" s="174">
        <f>E7*F7</f>
        <v>0</v>
      </c>
      <c r="I7" s="175"/>
      <c r="J7" s="174">
        <f>(H7*I7)+H7</f>
        <v>0</v>
      </c>
    </row>
    <row r="8" spans="1:10" s="44" customFormat="1" ht="51.75" customHeight="1">
      <c r="A8" s="123" t="s">
        <v>111</v>
      </c>
      <c r="B8" s="173" t="s">
        <v>30</v>
      </c>
      <c r="C8" s="123" t="s">
        <v>119</v>
      </c>
      <c r="D8" s="123"/>
      <c r="E8" s="123">
        <v>2</v>
      </c>
      <c r="F8" s="174"/>
      <c r="G8" s="174">
        <f>(F8*I8)+F8</f>
        <v>0</v>
      </c>
      <c r="H8" s="174">
        <f>E8*F8</f>
        <v>0</v>
      </c>
      <c r="I8" s="175"/>
      <c r="J8" s="174">
        <f>(H8*I8)+H8</f>
        <v>0</v>
      </c>
    </row>
    <row r="9" spans="1:10" s="44" customFormat="1" ht="12.75">
      <c r="A9" s="123"/>
      <c r="B9" s="123"/>
      <c r="C9" s="123"/>
      <c r="D9" s="123"/>
      <c r="E9" s="123"/>
      <c r="F9" s="123"/>
      <c r="G9" s="173" t="s">
        <v>133</v>
      </c>
      <c r="H9" s="176">
        <f>SUM(H7:H8)</f>
        <v>0</v>
      </c>
      <c r="I9" s="176"/>
      <c r="J9" s="176">
        <f>SUM(J7:J8)</f>
        <v>0</v>
      </c>
    </row>
    <row r="10" spans="6:10" s="44" customFormat="1" ht="17.25" customHeight="1">
      <c r="F10" s="123"/>
      <c r="G10" s="124" t="s">
        <v>128</v>
      </c>
      <c r="H10" s="177"/>
      <c r="I10" s="176">
        <f>J9-H9</f>
        <v>0</v>
      </c>
      <c r="J10" s="178"/>
    </row>
    <row r="11" s="44" customFormat="1" ht="12.75"/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H8" sqref="H8"/>
    </sheetView>
  </sheetViews>
  <sheetFormatPr defaultColWidth="9.140625" defaultRowHeight="12.75"/>
  <cols>
    <col min="1" max="1" width="3.28125" style="0" customWidth="1"/>
    <col min="2" max="2" width="45.4218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7.421875" style="0" customWidth="1"/>
    <col min="7" max="7" width="8.00390625" style="0" customWidth="1"/>
    <col min="8" max="8" width="8.57421875" style="0" customWidth="1"/>
    <col min="9" max="9" width="5.7109375" style="0" customWidth="1"/>
    <col min="10" max="10" width="8.140625" style="0" bestFit="1" customWidth="1"/>
  </cols>
  <sheetData>
    <row r="1" spans="2:8" ht="12.75">
      <c r="B1" s="119" t="s">
        <v>21</v>
      </c>
      <c r="H1" s="132" t="s">
        <v>65</v>
      </c>
    </row>
    <row r="2" ht="12.75">
      <c r="D2" s="12" t="s">
        <v>5</v>
      </c>
    </row>
    <row r="3" ht="12.75">
      <c r="E3" t="s">
        <v>7</v>
      </c>
    </row>
    <row r="4" spans="1:10" s="181" customFormat="1" ht="51.75" customHeight="1">
      <c r="A4" s="179" t="s">
        <v>97</v>
      </c>
      <c r="B4" s="179" t="s">
        <v>98</v>
      </c>
      <c r="C4" s="179" t="s">
        <v>129</v>
      </c>
      <c r="D4" s="180" t="s">
        <v>99</v>
      </c>
      <c r="E4" s="179" t="s">
        <v>101</v>
      </c>
      <c r="F4" s="179" t="s">
        <v>176</v>
      </c>
      <c r="G4" s="179" t="s">
        <v>17</v>
      </c>
      <c r="H4" s="179" t="s">
        <v>18</v>
      </c>
      <c r="I4" s="179" t="s">
        <v>121</v>
      </c>
      <c r="J4" s="179" t="s">
        <v>179</v>
      </c>
    </row>
    <row r="5" spans="1:10" s="183" customFormat="1" ht="8.25" customHeight="1">
      <c r="A5" s="182" t="s">
        <v>110</v>
      </c>
      <c r="B5" s="182" t="s">
        <v>111</v>
      </c>
      <c r="C5" s="182" t="s">
        <v>122</v>
      </c>
      <c r="D5" s="182" t="s">
        <v>112</v>
      </c>
      <c r="E5" s="182" t="s">
        <v>113</v>
      </c>
      <c r="F5" s="182" t="s">
        <v>114</v>
      </c>
      <c r="G5" s="182" t="s">
        <v>115</v>
      </c>
      <c r="H5" s="182" t="s">
        <v>116</v>
      </c>
      <c r="I5" s="182" t="s">
        <v>117</v>
      </c>
      <c r="J5" s="182" t="s">
        <v>118</v>
      </c>
    </row>
    <row r="6" spans="1:10" ht="176.25" customHeight="1">
      <c r="A6" s="16" t="s">
        <v>110</v>
      </c>
      <c r="B6" s="36" t="s">
        <v>19</v>
      </c>
      <c r="C6" s="38" t="s">
        <v>119</v>
      </c>
      <c r="D6" s="38"/>
      <c r="E6" s="90">
        <v>1</v>
      </c>
      <c r="F6" s="91"/>
      <c r="G6" s="91">
        <f>(F6*I6)+F6</f>
        <v>0</v>
      </c>
      <c r="H6" s="91">
        <f>E6*F6</f>
        <v>0</v>
      </c>
      <c r="I6" s="9"/>
      <c r="J6" s="91">
        <f>(H6*I6)+H6</f>
        <v>0</v>
      </c>
    </row>
    <row r="7" spans="1:10" ht="21" customHeight="1">
      <c r="A7" s="268"/>
      <c r="B7" s="269"/>
      <c r="C7" s="269"/>
      <c r="D7" s="269"/>
      <c r="E7" s="269"/>
      <c r="F7" s="269"/>
      <c r="G7" s="270"/>
      <c r="H7" s="92">
        <f>SUM(H6:H6)</f>
        <v>0</v>
      </c>
      <c r="I7" s="93"/>
      <c r="J7" s="92">
        <f>SUM(J6:J6)</f>
        <v>0</v>
      </c>
    </row>
    <row r="8" spans="1:10" ht="13.5" customHeight="1">
      <c r="A8" s="81"/>
      <c r="B8" s="81"/>
      <c r="C8" s="37"/>
      <c r="D8" s="82" t="s">
        <v>128</v>
      </c>
      <c r="E8" s="83"/>
      <c r="F8" s="33"/>
      <c r="G8" s="84"/>
      <c r="H8" s="184">
        <f>J7-H7</f>
        <v>0</v>
      </c>
      <c r="I8" s="72"/>
      <c r="J8" s="84"/>
    </row>
    <row r="9" spans="3:8" ht="12.75">
      <c r="C9" s="89"/>
      <c r="D9" s="39"/>
      <c r="G9" s="18"/>
      <c r="H9" s="18"/>
    </row>
    <row r="10" spans="1:10" ht="51" customHeight="1">
      <c r="A10" s="266" t="s">
        <v>20</v>
      </c>
      <c r="B10" s="271"/>
      <c r="C10" s="271"/>
      <c r="D10" s="271"/>
      <c r="E10" s="271"/>
      <c r="F10" s="271"/>
      <c r="G10" s="271"/>
      <c r="H10" s="271"/>
      <c r="I10" s="271"/>
      <c r="J10" s="271"/>
    </row>
  </sheetData>
  <mergeCells count="2">
    <mergeCell ref="A7:G7"/>
    <mergeCell ref="A10:J10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H7" sqref="H7"/>
    </sheetView>
  </sheetViews>
  <sheetFormatPr defaultColWidth="9.140625" defaultRowHeight="12.75"/>
  <cols>
    <col min="1" max="1" width="3.28125" style="0" customWidth="1"/>
    <col min="2" max="2" width="48.71093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7.421875" style="0" customWidth="1"/>
    <col min="7" max="7" width="8.00390625" style="0" customWidth="1"/>
    <col min="8" max="8" width="8.57421875" style="0" customWidth="1"/>
    <col min="9" max="9" width="4.28125" style="0" customWidth="1"/>
    <col min="10" max="10" width="8.140625" style="0" bestFit="1" customWidth="1"/>
  </cols>
  <sheetData>
    <row r="1" spans="2:8" ht="12.75">
      <c r="B1" s="119" t="s">
        <v>24</v>
      </c>
      <c r="H1" s="132" t="s">
        <v>66</v>
      </c>
    </row>
    <row r="2" spans="3:6" ht="12.75">
      <c r="C2" s="39" t="s">
        <v>107</v>
      </c>
      <c r="D2" s="254" t="s">
        <v>16</v>
      </c>
      <c r="E2" s="39"/>
      <c r="F2" t="s">
        <v>22</v>
      </c>
    </row>
    <row r="3" spans="1:10" s="181" customFormat="1" ht="51.75" customHeight="1">
      <c r="A3" s="179" t="s">
        <v>97</v>
      </c>
      <c r="B3" s="179" t="s">
        <v>98</v>
      </c>
      <c r="C3" s="179" t="s">
        <v>129</v>
      </c>
      <c r="D3" s="180" t="s">
        <v>99</v>
      </c>
      <c r="E3" s="179" t="s">
        <v>101</v>
      </c>
      <c r="F3" s="179" t="s">
        <v>176</v>
      </c>
      <c r="G3" s="179" t="s">
        <v>17</v>
      </c>
      <c r="H3" s="179" t="s">
        <v>18</v>
      </c>
      <c r="I3" s="179" t="s">
        <v>121</v>
      </c>
      <c r="J3" s="179" t="s">
        <v>179</v>
      </c>
    </row>
    <row r="4" spans="1:10" s="183" customFormat="1" ht="8.25" customHeight="1">
      <c r="A4" s="182" t="s">
        <v>110</v>
      </c>
      <c r="B4" s="182" t="s">
        <v>111</v>
      </c>
      <c r="C4" s="182" t="s">
        <v>122</v>
      </c>
      <c r="D4" s="182" t="s">
        <v>112</v>
      </c>
      <c r="E4" s="182" t="s">
        <v>113</v>
      </c>
      <c r="F4" s="182" t="s">
        <v>114</v>
      </c>
      <c r="G4" s="182" t="s">
        <v>115</v>
      </c>
      <c r="H4" s="182" t="s">
        <v>116</v>
      </c>
      <c r="I4" s="182" t="s">
        <v>117</v>
      </c>
      <c r="J4" s="182" t="s">
        <v>118</v>
      </c>
    </row>
    <row r="5" spans="1:10" ht="327" customHeight="1">
      <c r="A5" s="16" t="s">
        <v>110</v>
      </c>
      <c r="B5" s="166" t="s">
        <v>67</v>
      </c>
      <c r="C5" s="38" t="s">
        <v>119</v>
      </c>
      <c r="D5" s="38"/>
      <c r="E5" s="90">
        <v>1</v>
      </c>
      <c r="F5" s="91"/>
      <c r="G5" s="91">
        <f>(F5*I5)+F5</f>
        <v>0</v>
      </c>
      <c r="H5" s="91">
        <f>E5*F5</f>
        <v>0</v>
      </c>
      <c r="I5" s="185"/>
      <c r="J5" s="91">
        <f>(H5*I5)+H5</f>
        <v>0</v>
      </c>
    </row>
    <row r="6" spans="1:10" ht="21" customHeight="1">
      <c r="A6" s="268" t="s">
        <v>133</v>
      </c>
      <c r="B6" s="269"/>
      <c r="C6" s="269"/>
      <c r="D6" s="269"/>
      <c r="E6" s="269"/>
      <c r="F6" s="269"/>
      <c r="G6" s="270"/>
      <c r="H6" s="92">
        <f>SUM(H5:H5)</f>
        <v>0</v>
      </c>
      <c r="I6" s="93"/>
      <c r="J6" s="92">
        <f>SUM(J5:J5)</f>
        <v>0</v>
      </c>
    </row>
    <row r="7" spans="1:10" ht="13.5" customHeight="1">
      <c r="A7" s="81"/>
      <c r="B7" s="81"/>
      <c r="C7" s="37"/>
      <c r="D7" s="82" t="s">
        <v>128</v>
      </c>
      <c r="E7" s="83"/>
      <c r="F7" s="33"/>
      <c r="G7" s="84"/>
      <c r="H7" s="184">
        <f>J6-H6</f>
        <v>0</v>
      </c>
      <c r="I7" s="72"/>
      <c r="J7" s="84"/>
    </row>
    <row r="8" spans="3:8" ht="12.75">
      <c r="C8" s="89"/>
      <c r="D8" s="39"/>
      <c r="G8" s="18"/>
      <c r="H8" s="18"/>
    </row>
    <row r="9" spans="1:10" ht="51" customHeight="1">
      <c r="A9" s="266" t="s">
        <v>23</v>
      </c>
      <c r="B9" s="271"/>
      <c r="C9" s="271"/>
      <c r="D9" s="271"/>
      <c r="E9" s="271"/>
      <c r="F9" s="271"/>
      <c r="G9" s="271"/>
      <c r="H9" s="271"/>
      <c r="I9" s="271"/>
      <c r="J9" s="271"/>
    </row>
  </sheetData>
  <mergeCells count="2">
    <mergeCell ref="A6:G6"/>
    <mergeCell ref="A9:J9"/>
  </mergeCells>
  <printOptions/>
  <pageMargins left="0.7874015748031497" right="0.7874015748031497" top="0.1968503937007874" bottom="0.1968503937007874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G13" sqref="G13"/>
    </sheetView>
  </sheetViews>
  <sheetFormatPr defaultColWidth="9.140625" defaultRowHeight="12.75"/>
  <cols>
    <col min="1" max="1" width="3.28125" style="0" customWidth="1"/>
    <col min="2" max="2" width="45.4218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9.28125" style="0" customWidth="1"/>
    <col min="7" max="7" width="8.00390625" style="0" customWidth="1"/>
    <col min="8" max="8" width="9.8515625" style="0" customWidth="1"/>
    <col min="9" max="9" width="5.7109375" style="0" customWidth="1"/>
    <col min="10" max="10" width="9.57421875" style="0" bestFit="1" customWidth="1"/>
  </cols>
  <sheetData>
    <row r="1" spans="2:8" ht="12.75">
      <c r="B1" s="119" t="s">
        <v>26</v>
      </c>
      <c r="H1" s="132" t="s">
        <v>69</v>
      </c>
    </row>
    <row r="2" spans="7:8" ht="12.75">
      <c r="G2" s="59" t="s">
        <v>107</v>
      </c>
      <c r="H2" t="s">
        <v>68</v>
      </c>
    </row>
    <row r="3" spans="1:10" s="181" customFormat="1" ht="51.75" customHeight="1">
      <c r="A3" s="179" t="s">
        <v>97</v>
      </c>
      <c r="B3" s="179" t="s">
        <v>98</v>
      </c>
      <c r="C3" s="179" t="s">
        <v>129</v>
      </c>
      <c r="D3" s="180" t="s">
        <v>99</v>
      </c>
      <c r="E3" s="179" t="s">
        <v>101</v>
      </c>
      <c r="F3" s="179" t="s">
        <v>176</v>
      </c>
      <c r="G3" s="179" t="s">
        <v>17</v>
      </c>
      <c r="H3" s="179" t="s">
        <v>18</v>
      </c>
      <c r="I3" s="179" t="s">
        <v>121</v>
      </c>
      <c r="J3" s="179" t="s">
        <v>179</v>
      </c>
    </row>
    <row r="4" spans="1:10" s="183" customFormat="1" ht="8.25" customHeight="1">
      <c r="A4" s="182" t="s">
        <v>110</v>
      </c>
      <c r="B4" s="182" t="s">
        <v>111</v>
      </c>
      <c r="C4" s="182" t="s">
        <v>122</v>
      </c>
      <c r="D4" s="182" t="s">
        <v>112</v>
      </c>
      <c r="E4" s="182" t="s">
        <v>113</v>
      </c>
      <c r="F4" s="182" t="s">
        <v>114</v>
      </c>
      <c r="G4" s="182" t="s">
        <v>115</v>
      </c>
      <c r="H4" s="182" t="s">
        <v>116</v>
      </c>
      <c r="I4" s="182" t="s">
        <v>117</v>
      </c>
      <c r="J4" s="182" t="s">
        <v>118</v>
      </c>
    </row>
    <row r="5" spans="1:10" ht="173.25" customHeight="1">
      <c r="A5" s="16" t="s">
        <v>110</v>
      </c>
      <c r="B5" s="166" t="s">
        <v>25</v>
      </c>
      <c r="C5" s="38" t="s">
        <v>119</v>
      </c>
      <c r="D5" s="38"/>
      <c r="E5" s="90">
        <v>1</v>
      </c>
      <c r="F5" s="91"/>
      <c r="G5" s="91">
        <f>(F5*I5)+F5</f>
        <v>0</v>
      </c>
      <c r="H5" s="91">
        <f>E5*F5</f>
        <v>0</v>
      </c>
      <c r="I5" s="9"/>
      <c r="J5" s="91">
        <f>(H5*I5)+H5</f>
        <v>0</v>
      </c>
    </row>
    <row r="6" spans="1:10" ht="21" customHeight="1">
      <c r="A6" s="268" t="s">
        <v>133</v>
      </c>
      <c r="B6" s="269"/>
      <c r="C6" s="269"/>
      <c r="D6" s="269"/>
      <c r="E6" s="269"/>
      <c r="F6" s="269"/>
      <c r="G6" s="270"/>
      <c r="H6" s="92">
        <f>SUM(H5:H5)</f>
        <v>0</v>
      </c>
      <c r="I6" s="93"/>
      <c r="J6" s="92">
        <f>SUM(J5:J5)</f>
        <v>0</v>
      </c>
    </row>
    <row r="7" spans="1:10" ht="13.5" customHeight="1">
      <c r="A7" s="81"/>
      <c r="B7" s="81"/>
      <c r="C7" s="37"/>
      <c r="D7" s="82" t="s">
        <v>128</v>
      </c>
      <c r="E7" s="83"/>
      <c r="F7" s="33"/>
      <c r="G7" s="84"/>
      <c r="H7" s="184">
        <f>J6-H6</f>
        <v>0</v>
      </c>
      <c r="I7" s="72"/>
      <c r="J7" s="84"/>
    </row>
    <row r="8" spans="3:8" ht="12.75">
      <c r="C8" s="89"/>
      <c r="D8" s="39"/>
      <c r="G8" s="18"/>
      <c r="H8" s="18"/>
    </row>
  </sheetData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4">
      <selection activeCell="H7" sqref="H7"/>
    </sheetView>
  </sheetViews>
  <sheetFormatPr defaultColWidth="9.140625" defaultRowHeight="12.75"/>
  <cols>
    <col min="1" max="1" width="3.28125" style="0" customWidth="1"/>
    <col min="2" max="2" width="39.2812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9.421875" style="0" customWidth="1"/>
    <col min="7" max="7" width="9.8515625" style="0" customWidth="1"/>
    <col min="8" max="8" width="10.28125" style="0" customWidth="1"/>
    <col min="9" max="9" width="5.00390625" style="0" customWidth="1"/>
    <col min="10" max="10" width="12.00390625" style="0" bestFit="1" customWidth="1"/>
  </cols>
  <sheetData>
    <row r="1" spans="2:8" ht="12.75">
      <c r="B1" s="119" t="s">
        <v>86</v>
      </c>
      <c r="H1" s="132" t="s">
        <v>70</v>
      </c>
    </row>
    <row r="2" spans="6:8" ht="12.75">
      <c r="F2" s="255" t="s">
        <v>107</v>
      </c>
      <c r="G2" s="12" t="s">
        <v>27</v>
      </c>
      <c r="H2" t="s">
        <v>28</v>
      </c>
    </row>
    <row r="3" spans="1:10" s="181" customFormat="1" ht="51.75" customHeight="1">
      <c r="A3" s="179" t="s">
        <v>97</v>
      </c>
      <c r="B3" s="179" t="s">
        <v>98</v>
      </c>
      <c r="C3" s="179" t="s">
        <v>129</v>
      </c>
      <c r="D3" s="180" t="s">
        <v>99</v>
      </c>
      <c r="E3" s="179" t="s">
        <v>101</v>
      </c>
      <c r="F3" s="179" t="s">
        <v>176</v>
      </c>
      <c r="G3" s="179" t="s">
        <v>72</v>
      </c>
      <c r="H3" s="179" t="s">
        <v>71</v>
      </c>
      <c r="I3" s="179" t="s">
        <v>121</v>
      </c>
      <c r="J3" s="179" t="s">
        <v>179</v>
      </c>
    </row>
    <row r="4" spans="1:10" s="183" customFormat="1" ht="8.25" customHeight="1">
      <c r="A4" s="182" t="s">
        <v>110</v>
      </c>
      <c r="B4" s="182" t="s">
        <v>111</v>
      </c>
      <c r="C4" s="182" t="s">
        <v>122</v>
      </c>
      <c r="D4" s="182" t="s">
        <v>112</v>
      </c>
      <c r="E4" s="182" t="s">
        <v>113</v>
      </c>
      <c r="F4" s="182" t="s">
        <v>114</v>
      </c>
      <c r="G4" s="182" t="s">
        <v>115</v>
      </c>
      <c r="H4" s="182" t="s">
        <v>116</v>
      </c>
      <c r="I4" s="182" t="s">
        <v>117</v>
      </c>
      <c r="J4" s="182" t="s">
        <v>118</v>
      </c>
    </row>
    <row r="5" spans="1:10" ht="403.5" customHeight="1">
      <c r="A5" s="38" t="s">
        <v>110</v>
      </c>
      <c r="B5" s="186" t="s">
        <v>31</v>
      </c>
      <c r="C5" s="38" t="s">
        <v>119</v>
      </c>
      <c r="D5" s="38"/>
      <c r="E5" s="38">
        <v>1</v>
      </c>
      <c r="F5" s="187"/>
      <c r="G5" s="187">
        <f>(F5*I5)+F5</f>
        <v>0</v>
      </c>
      <c r="H5" s="187">
        <f>E5*F5</f>
        <v>0</v>
      </c>
      <c r="I5" s="188"/>
      <c r="J5" s="187">
        <f>(H5*I5)+H5</f>
        <v>0</v>
      </c>
    </row>
    <row r="6" spans="1:10" ht="21" customHeight="1">
      <c r="A6" s="279" t="s">
        <v>133</v>
      </c>
      <c r="B6" s="280"/>
      <c r="C6" s="280"/>
      <c r="D6" s="280"/>
      <c r="E6" s="280"/>
      <c r="F6" s="280"/>
      <c r="G6" s="281"/>
      <c r="H6" s="92">
        <f>SUM(H5:H5)</f>
        <v>0</v>
      </c>
      <c r="I6" s="93"/>
      <c r="J6" s="92">
        <f>SUM(J5:J5)</f>
        <v>0</v>
      </c>
    </row>
    <row r="7" spans="1:10" ht="13.5" customHeight="1">
      <c r="A7" s="37"/>
      <c r="B7" s="37"/>
      <c r="C7" s="37"/>
      <c r="D7" s="189" t="s">
        <v>128</v>
      </c>
      <c r="E7" s="190"/>
      <c r="F7" s="128"/>
      <c r="G7" s="191"/>
      <c r="H7" s="192">
        <f>J6-H6</f>
        <v>0</v>
      </c>
      <c r="I7" s="193"/>
      <c r="J7" s="191"/>
    </row>
    <row r="8" spans="3:8" ht="12.75">
      <c r="C8" s="89"/>
      <c r="D8" s="39"/>
      <c r="G8" s="18"/>
      <c r="H8" s="18"/>
    </row>
    <row r="9" spans="1:10" s="24" customFormat="1" ht="12" customHeight="1">
      <c r="A9" s="256" t="s">
        <v>37</v>
      </c>
      <c r="B9" s="164"/>
      <c r="C9" s="164"/>
      <c r="D9" s="164"/>
      <c r="E9" s="164"/>
      <c r="F9" s="164"/>
      <c r="G9" s="164"/>
      <c r="H9" s="164"/>
      <c r="I9" s="164"/>
      <c r="J9" s="164"/>
    </row>
    <row r="10" ht="12.75">
      <c r="A10" s="256" t="s">
        <v>38</v>
      </c>
    </row>
  </sheetData>
  <mergeCells count="1">
    <mergeCell ref="A6:G6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zoomScaleSheetLayoutView="75" workbookViewId="0" topLeftCell="A4">
      <selection activeCell="O6" sqref="O6"/>
    </sheetView>
  </sheetViews>
  <sheetFormatPr defaultColWidth="9.140625" defaultRowHeight="12.75"/>
  <cols>
    <col min="1" max="1" width="4.00390625" style="0" customWidth="1"/>
    <col min="2" max="2" width="44.28125" style="0" customWidth="1"/>
    <col min="3" max="3" width="6.28125" style="0" customWidth="1"/>
    <col min="4" max="4" width="4.8515625" style="0" customWidth="1"/>
    <col min="5" max="5" width="3.28125" style="0" customWidth="1"/>
    <col min="6" max="6" width="8.421875" style="0" customWidth="1"/>
    <col min="7" max="7" width="4.421875" style="0" customWidth="1"/>
    <col min="14" max="14" width="11.28125" style="0" bestFit="1" customWidth="1"/>
  </cols>
  <sheetData>
    <row r="1" ht="12.75">
      <c r="F1" s="132" t="s">
        <v>109</v>
      </c>
    </row>
    <row r="2" spans="1:13" ht="13.5">
      <c r="A2" s="135" t="s">
        <v>39</v>
      </c>
      <c r="B2" s="136"/>
      <c r="C2" s="136"/>
      <c r="D2" s="136"/>
      <c r="E2" s="136"/>
      <c r="F2" s="137"/>
      <c r="G2" s="138"/>
      <c r="I2" s="138"/>
      <c r="J2" s="138"/>
      <c r="K2" s="138"/>
      <c r="L2" s="138"/>
      <c r="M2" s="138"/>
    </row>
    <row r="3" spans="1:13" ht="13.5">
      <c r="A3" s="135"/>
      <c r="B3" s="136"/>
      <c r="C3" s="136"/>
      <c r="D3" s="136"/>
      <c r="E3" s="136"/>
      <c r="G3" s="139" t="s">
        <v>107</v>
      </c>
      <c r="H3" s="140" t="s">
        <v>32</v>
      </c>
      <c r="I3" s="141"/>
      <c r="K3" s="136"/>
      <c r="L3" s="136"/>
      <c r="M3" s="194"/>
    </row>
    <row r="4" spans="1:13" ht="13.5">
      <c r="A4" s="135"/>
      <c r="B4" s="136"/>
      <c r="C4" s="136"/>
      <c r="D4" s="136"/>
      <c r="E4" s="136"/>
      <c r="F4" t="s">
        <v>33</v>
      </c>
      <c r="I4" s="141"/>
      <c r="J4" s="142"/>
      <c r="K4" s="136"/>
      <c r="L4" s="136"/>
      <c r="M4" s="194"/>
    </row>
    <row r="5" spans="1:13" s="197" customFormat="1" ht="38.25" customHeight="1">
      <c r="A5" s="195" t="s">
        <v>97</v>
      </c>
      <c r="B5" s="195" t="s">
        <v>98</v>
      </c>
      <c r="C5" s="195" t="s">
        <v>124</v>
      </c>
      <c r="D5" s="195" t="s">
        <v>164</v>
      </c>
      <c r="E5" s="195" t="s">
        <v>101</v>
      </c>
      <c r="F5" s="195" t="s">
        <v>102</v>
      </c>
      <c r="G5" s="195" t="s">
        <v>105</v>
      </c>
      <c r="H5" s="195" t="s">
        <v>103</v>
      </c>
      <c r="I5" s="195" t="s">
        <v>104</v>
      </c>
      <c r="J5" s="195" t="s">
        <v>106</v>
      </c>
      <c r="K5" s="196"/>
      <c r="L5" s="196"/>
      <c r="M5" s="196"/>
    </row>
    <row r="6" spans="1:13" ht="187.5" customHeight="1">
      <c r="A6" s="144" t="s">
        <v>110</v>
      </c>
      <c r="B6" s="145" t="s">
        <v>145</v>
      </c>
      <c r="C6" s="146"/>
      <c r="D6" s="144" t="s">
        <v>119</v>
      </c>
      <c r="E6" s="144">
        <v>1</v>
      </c>
      <c r="F6" s="147"/>
      <c r="G6" s="148"/>
      <c r="H6" s="149">
        <f>(F6*G6)+F6</f>
        <v>0</v>
      </c>
      <c r="I6" s="149">
        <f>F6*E6</f>
        <v>0</v>
      </c>
      <c r="J6" s="149">
        <f>(I6*G6)+I6</f>
        <v>0</v>
      </c>
      <c r="K6" s="136"/>
      <c r="L6" s="136"/>
      <c r="M6" s="136"/>
    </row>
    <row r="7" spans="1:13" ht="327" customHeight="1">
      <c r="A7" s="144" t="s">
        <v>111</v>
      </c>
      <c r="B7" s="261" t="s">
        <v>108</v>
      </c>
      <c r="C7" s="146"/>
      <c r="D7" s="144" t="s">
        <v>119</v>
      </c>
      <c r="E7" s="144">
        <v>1</v>
      </c>
      <c r="F7" s="147"/>
      <c r="G7" s="148"/>
      <c r="H7" s="149">
        <f>(F7*G7)+F7</f>
        <v>0</v>
      </c>
      <c r="I7" s="149">
        <f>F7*E7</f>
        <v>0</v>
      </c>
      <c r="J7" s="149">
        <f>(I7*G7)+I7</f>
        <v>0</v>
      </c>
      <c r="K7" s="136"/>
      <c r="L7" s="136"/>
      <c r="M7" s="136"/>
    </row>
    <row r="8" spans="1:13" ht="12.75">
      <c r="A8" s="150"/>
      <c r="B8" s="151"/>
      <c r="C8" s="152"/>
      <c r="D8" s="152"/>
      <c r="E8" s="152"/>
      <c r="F8" s="152"/>
      <c r="G8" s="152"/>
      <c r="H8" s="153" t="s">
        <v>133</v>
      </c>
      <c r="I8" s="198">
        <f>SUM(I6:I7)</f>
        <v>0</v>
      </c>
      <c r="J8" s="199">
        <f>SUM(J6:J7)</f>
        <v>0</v>
      </c>
      <c r="K8" s="136"/>
      <c r="L8" s="136"/>
      <c r="M8" s="136"/>
    </row>
    <row r="9" spans="1:13" ht="12.75">
      <c r="A9" s="156"/>
      <c r="B9" s="156"/>
      <c r="C9" s="156"/>
      <c r="D9" s="156"/>
      <c r="E9" s="156"/>
      <c r="F9" s="157" t="s">
        <v>165</v>
      </c>
      <c r="G9" s="33"/>
      <c r="H9" s="158"/>
      <c r="I9" s="200">
        <f>J8-I8</f>
        <v>0</v>
      </c>
      <c r="J9" s="156"/>
      <c r="K9" s="156"/>
      <c r="L9" s="156"/>
      <c r="M9" s="156"/>
    </row>
    <row r="10" spans="1:14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201"/>
    </row>
    <row r="11" spans="1:14" ht="15">
      <c r="A11" s="202" t="s">
        <v>37</v>
      </c>
      <c r="C11" s="136"/>
      <c r="D11" s="136"/>
      <c r="E11" s="136"/>
      <c r="F11" s="136"/>
      <c r="G11" s="136"/>
      <c r="H11" s="203"/>
      <c r="I11" s="204"/>
      <c r="J11" s="136"/>
      <c r="K11" s="136"/>
      <c r="L11" s="136"/>
      <c r="M11" s="136"/>
      <c r="N11" s="205"/>
    </row>
    <row r="12" spans="1:14" ht="15">
      <c r="A12" s="202" t="s">
        <v>38</v>
      </c>
      <c r="C12" s="136"/>
      <c r="D12" s="136"/>
      <c r="E12" s="136"/>
      <c r="F12" s="136"/>
      <c r="G12" s="136"/>
      <c r="H12" s="206"/>
      <c r="I12" s="136"/>
      <c r="J12" s="136"/>
      <c r="K12" s="136"/>
      <c r="L12" s="136"/>
      <c r="M12" s="136"/>
      <c r="N12" s="207"/>
    </row>
    <row r="13" spans="1:14" ht="12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208"/>
    </row>
    <row r="14" spans="1:13" ht="12.75">
      <c r="A14" s="136"/>
      <c r="B14" s="136"/>
      <c r="C14" s="136"/>
      <c r="D14" s="136"/>
      <c r="E14" s="209"/>
      <c r="F14" s="136"/>
      <c r="G14" s="136"/>
      <c r="H14" s="136"/>
      <c r="I14" s="136"/>
      <c r="J14" s="136"/>
      <c r="K14" s="136"/>
      <c r="L14" s="136"/>
      <c r="M14" s="136"/>
    </row>
  </sheetData>
  <printOptions/>
  <pageMargins left="0.75" right="0.75" top="1" bottom="1" header="0.5" footer="0.5"/>
  <pageSetup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H7" sqref="H7"/>
    </sheetView>
  </sheetViews>
  <sheetFormatPr defaultColWidth="9.140625" defaultRowHeight="12.75"/>
  <cols>
    <col min="1" max="1" width="3.28125" style="0" customWidth="1"/>
    <col min="2" max="2" width="65.574218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7.8515625" style="0" customWidth="1"/>
    <col min="7" max="7" width="10.57421875" style="0" customWidth="1"/>
    <col min="8" max="8" width="11.421875" style="0" customWidth="1"/>
    <col min="9" max="9" width="8.00390625" style="0" customWidth="1"/>
    <col min="10" max="10" width="11.00390625" style="0" customWidth="1"/>
  </cols>
  <sheetData>
    <row r="1" spans="2:8" ht="12.75">
      <c r="B1" s="119" t="s">
        <v>46</v>
      </c>
      <c r="G1" s="132" t="s">
        <v>73</v>
      </c>
      <c r="H1" s="12"/>
    </row>
    <row r="2" spans="7:8" ht="12.75">
      <c r="G2" s="12" t="s">
        <v>40</v>
      </c>
      <c r="H2" t="s">
        <v>41</v>
      </c>
    </row>
    <row r="3" spans="1:10" s="197" customFormat="1" ht="34.5" customHeight="1">
      <c r="A3" s="210" t="s">
        <v>97</v>
      </c>
      <c r="B3" s="210" t="s">
        <v>98</v>
      </c>
      <c r="C3" s="210" t="s">
        <v>129</v>
      </c>
      <c r="D3" s="211" t="s">
        <v>99</v>
      </c>
      <c r="E3" s="210" t="s">
        <v>101</v>
      </c>
      <c r="F3" s="210" t="s">
        <v>176</v>
      </c>
      <c r="G3" s="210" t="s">
        <v>42</v>
      </c>
      <c r="H3" s="210" t="s">
        <v>43</v>
      </c>
      <c r="I3" s="210" t="s">
        <v>121</v>
      </c>
      <c r="J3" s="210" t="s">
        <v>179</v>
      </c>
    </row>
    <row r="4" spans="1:10" s="183" customFormat="1" ht="8.25" customHeight="1">
      <c r="A4" s="182" t="s">
        <v>110</v>
      </c>
      <c r="B4" s="182" t="s">
        <v>111</v>
      </c>
      <c r="C4" s="182" t="s">
        <v>122</v>
      </c>
      <c r="D4" s="182" t="s">
        <v>112</v>
      </c>
      <c r="E4" s="182" t="s">
        <v>113</v>
      </c>
      <c r="F4" s="182" t="s">
        <v>114</v>
      </c>
      <c r="G4" s="182" t="s">
        <v>115</v>
      </c>
      <c r="H4" s="182" t="s">
        <v>116</v>
      </c>
      <c r="I4" s="182" t="s">
        <v>117</v>
      </c>
      <c r="J4" s="182" t="s">
        <v>118</v>
      </c>
    </row>
    <row r="5" spans="1:10" ht="288" customHeight="1">
      <c r="A5" s="16" t="s">
        <v>110</v>
      </c>
      <c r="B5" s="166" t="s">
        <v>62</v>
      </c>
      <c r="C5" s="38" t="s">
        <v>119</v>
      </c>
      <c r="D5" s="38"/>
      <c r="E5" s="90">
        <v>1</v>
      </c>
      <c r="F5" s="91"/>
      <c r="G5" s="91">
        <f>(F5*I5)+F5</f>
        <v>0</v>
      </c>
      <c r="H5" s="91">
        <f>E5*F5</f>
        <v>0</v>
      </c>
      <c r="I5" s="9"/>
      <c r="J5" s="91">
        <f>(H5*I5)+H5</f>
        <v>0</v>
      </c>
    </row>
    <row r="6" spans="1:10" ht="21" customHeight="1">
      <c r="A6" s="268"/>
      <c r="B6" s="269"/>
      <c r="C6" s="269"/>
      <c r="D6" s="269"/>
      <c r="E6" s="269"/>
      <c r="F6" s="269"/>
      <c r="G6" s="270"/>
      <c r="H6" s="92">
        <f>SUM(H5:H5)</f>
        <v>0</v>
      </c>
      <c r="I6" s="93"/>
      <c r="J6" s="92">
        <f>SUM(J5:J5)</f>
        <v>0</v>
      </c>
    </row>
    <row r="7" spans="1:10" ht="13.5" customHeight="1">
      <c r="A7" s="81"/>
      <c r="B7" s="81"/>
      <c r="C7" s="37"/>
      <c r="D7" s="82" t="s">
        <v>128</v>
      </c>
      <c r="E7" s="83"/>
      <c r="F7" s="33"/>
      <c r="G7" s="84"/>
      <c r="H7" s="184">
        <f>J6-H6</f>
        <v>0</v>
      </c>
      <c r="I7" s="72"/>
      <c r="J7" s="84"/>
    </row>
    <row r="8" spans="3:8" ht="12.75">
      <c r="C8" s="89"/>
      <c r="D8" s="39"/>
      <c r="G8" s="18"/>
      <c r="H8" s="18"/>
    </row>
    <row r="9" ht="13.5">
      <c r="A9" s="251" t="s">
        <v>63</v>
      </c>
    </row>
  </sheetData>
  <mergeCells count="1">
    <mergeCell ref="A6:G6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J10" sqref="J10"/>
    </sheetView>
  </sheetViews>
  <sheetFormatPr defaultColWidth="9.140625" defaultRowHeight="12.75"/>
  <cols>
    <col min="1" max="1" width="3.421875" style="0" customWidth="1"/>
    <col min="2" max="2" width="47.140625" style="0" customWidth="1"/>
    <col min="3" max="3" width="4.8515625" style="0" customWidth="1"/>
    <col min="4" max="4" width="7.28125" style="0" customWidth="1"/>
    <col min="5" max="5" width="6.28125" style="0" customWidth="1"/>
    <col min="8" max="8" width="9.7109375" style="0" bestFit="1" customWidth="1"/>
    <col min="9" max="9" width="7.8515625" style="0" customWidth="1"/>
    <col min="10" max="10" width="9.7109375" style="0" bestFit="1" customWidth="1"/>
    <col min="11" max="11" width="6.7109375" style="80" customWidth="1"/>
    <col min="12" max="12" width="9.421875" style="80" customWidth="1"/>
  </cols>
  <sheetData>
    <row r="1" spans="1:14" ht="15">
      <c r="A1" s="212"/>
      <c r="B1" s="213" t="s">
        <v>61</v>
      </c>
      <c r="C1" s="212"/>
      <c r="D1" s="212"/>
      <c r="E1" s="212"/>
      <c r="F1" s="212"/>
      <c r="G1" s="212"/>
      <c r="H1" s="212"/>
      <c r="I1" s="132" t="s">
        <v>74</v>
      </c>
      <c r="J1" s="212"/>
      <c r="K1" s="214"/>
      <c r="L1" s="215"/>
      <c r="M1" s="216"/>
      <c r="N1" s="194"/>
    </row>
    <row r="2" spans="1:14" ht="15">
      <c r="A2" s="217"/>
      <c r="B2" s="212"/>
      <c r="C2" s="212"/>
      <c r="D2" s="212"/>
      <c r="E2" s="212"/>
      <c r="F2" s="212"/>
      <c r="G2" s="212"/>
      <c r="H2" s="212"/>
      <c r="I2" s="212"/>
      <c r="J2" s="212"/>
      <c r="K2" s="218"/>
      <c r="L2" s="215"/>
      <c r="M2" s="216"/>
      <c r="N2" s="194"/>
    </row>
    <row r="3" spans="1:14" ht="38.25">
      <c r="A3" s="219" t="s">
        <v>97</v>
      </c>
      <c r="B3" s="219" t="s">
        <v>98</v>
      </c>
      <c r="C3" s="219" t="s">
        <v>100</v>
      </c>
      <c r="D3" s="220" t="s">
        <v>99</v>
      </c>
      <c r="E3" s="219" t="s">
        <v>101</v>
      </c>
      <c r="F3" s="219" t="s">
        <v>102</v>
      </c>
      <c r="G3" s="219" t="s">
        <v>103</v>
      </c>
      <c r="H3" s="219" t="s">
        <v>104</v>
      </c>
      <c r="I3" s="219" t="s">
        <v>105</v>
      </c>
      <c r="J3" s="219" t="s">
        <v>106</v>
      </c>
      <c r="K3" s="169" t="s">
        <v>107</v>
      </c>
      <c r="L3" s="221"/>
      <c r="M3" s="222"/>
      <c r="N3" s="194"/>
    </row>
    <row r="4" spans="1:14" ht="12.75">
      <c r="A4" s="223" t="s">
        <v>110</v>
      </c>
      <c r="B4" s="223" t="s">
        <v>111</v>
      </c>
      <c r="C4" s="223" t="s">
        <v>122</v>
      </c>
      <c r="D4" s="223" t="s">
        <v>112</v>
      </c>
      <c r="E4" s="223" t="s">
        <v>113</v>
      </c>
      <c r="F4" s="223" t="s">
        <v>114</v>
      </c>
      <c r="G4" s="223" t="s">
        <v>115</v>
      </c>
      <c r="H4" s="223" t="s">
        <v>116</v>
      </c>
      <c r="I4" s="223" t="s">
        <v>117</v>
      </c>
      <c r="J4" s="223" t="s">
        <v>118</v>
      </c>
      <c r="K4" s="223" t="s">
        <v>47</v>
      </c>
      <c r="L4" s="224"/>
      <c r="M4" s="224"/>
      <c r="N4" s="224"/>
    </row>
    <row r="5" spans="1:14" ht="114">
      <c r="A5" s="225" t="s">
        <v>110</v>
      </c>
      <c r="B5" s="226" t="s">
        <v>48</v>
      </c>
      <c r="C5" s="225" t="s">
        <v>119</v>
      </c>
      <c r="D5" s="225"/>
      <c r="E5" s="225">
        <v>18</v>
      </c>
      <c r="F5" s="227"/>
      <c r="G5" s="227">
        <f>(F5*I5)+F5</f>
        <v>0</v>
      </c>
      <c r="H5" s="227">
        <f>E5*F5</f>
        <v>0</v>
      </c>
      <c r="I5" s="228"/>
      <c r="J5" s="227">
        <f>(H5*I5)+H5</f>
        <v>0</v>
      </c>
      <c r="K5" s="169" t="s">
        <v>49</v>
      </c>
      <c r="L5" s="229" t="s">
        <v>50</v>
      </c>
      <c r="M5" s="229"/>
      <c r="N5" s="229"/>
    </row>
    <row r="6" spans="1:14" ht="31.5" customHeight="1">
      <c r="A6" s="225" t="s">
        <v>111</v>
      </c>
      <c r="B6" s="230" t="s">
        <v>51</v>
      </c>
      <c r="C6" s="225" t="s">
        <v>119</v>
      </c>
      <c r="D6" s="225"/>
      <c r="E6" s="225">
        <v>13</v>
      </c>
      <c r="F6" s="227"/>
      <c r="G6" s="227">
        <f>(F6*I6)+F6</f>
        <v>0</v>
      </c>
      <c r="H6" s="227">
        <f>E6*F6</f>
        <v>0</v>
      </c>
      <c r="I6" s="228"/>
      <c r="J6" s="227">
        <f>(H6*I6)+H6</f>
        <v>0</v>
      </c>
      <c r="K6" s="169" t="s">
        <v>52</v>
      </c>
      <c r="L6" s="231" t="s">
        <v>53</v>
      </c>
      <c r="M6" s="231"/>
      <c r="N6" s="231"/>
    </row>
    <row r="7" spans="1:14" ht="45">
      <c r="A7" s="225" t="s">
        <v>122</v>
      </c>
      <c r="B7" s="232" t="s">
        <v>54</v>
      </c>
      <c r="C7" s="225" t="s">
        <v>119</v>
      </c>
      <c r="D7" s="225"/>
      <c r="E7" s="225">
        <v>4</v>
      </c>
      <c r="F7" s="227"/>
      <c r="G7" s="227">
        <f>(F7*I7)+F7</f>
        <v>0</v>
      </c>
      <c r="H7" s="227">
        <f>E7*F7</f>
        <v>0</v>
      </c>
      <c r="I7" s="228"/>
      <c r="J7" s="227">
        <f>(H7*I7)+H7</f>
        <v>0</v>
      </c>
      <c r="K7" s="169" t="s">
        <v>52</v>
      </c>
      <c r="L7" s="231" t="s">
        <v>53</v>
      </c>
      <c r="M7" s="231"/>
      <c r="N7" s="231"/>
    </row>
    <row r="8" spans="1:16" ht="38.25" customHeight="1">
      <c r="A8" s="225" t="s">
        <v>112</v>
      </c>
      <c r="B8" s="233" t="s">
        <v>56</v>
      </c>
      <c r="C8" s="225" t="s">
        <v>119</v>
      </c>
      <c r="D8" s="225"/>
      <c r="E8" s="225">
        <v>12</v>
      </c>
      <c r="F8" s="227"/>
      <c r="G8" s="227">
        <f>(F8*I8)+F8</f>
        <v>0</v>
      </c>
      <c r="H8" s="227">
        <f>E8*F8</f>
        <v>0</v>
      </c>
      <c r="I8" s="228"/>
      <c r="J8" s="227">
        <f>(H8*I8)+H8</f>
        <v>0</v>
      </c>
      <c r="K8" s="234" t="s">
        <v>57</v>
      </c>
      <c r="L8" s="235" t="s">
        <v>58</v>
      </c>
      <c r="M8" s="164"/>
      <c r="N8" s="236"/>
      <c r="O8" s="237"/>
      <c r="P8" s="238"/>
    </row>
    <row r="9" spans="1:14" ht="44.25" customHeight="1">
      <c r="A9" s="225" t="s">
        <v>113</v>
      </c>
      <c r="B9" s="233" t="s">
        <v>59</v>
      </c>
      <c r="C9" s="225" t="s">
        <v>119</v>
      </c>
      <c r="D9" s="225"/>
      <c r="E9" s="225">
        <v>2</v>
      </c>
      <c r="F9" s="227"/>
      <c r="G9" s="227">
        <f>(F9*I9)+F9</f>
        <v>0</v>
      </c>
      <c r="H9" s="227">
        <f>E9*F9</f>
        <v>0</v>
      </c>
      <c r="I9" s="228"/>
      <c r="J9" s="227">
        <f>(H9*I9)+H9</f>
        <v>0</v>
      </c>
      <c r="K9" s="234" t="s">
        <v>57</v>
      </c>
      <c r="L9" s="235" t="s">
        <v>58</v>
      </c>
      <c r="M9" s="231"/>
      <c r="N9" s="231"/>
    </row>
    <row r="10" spans="1:14" ht="26.25" customHeight="1">
      <c r="A10" s="282" t="s">
        <v>120</v>
      </c>
      <c r="B10" s="282"/>
      <c r="C10" s="282"/>
      <c r="D10" s="282"/>
      <c r="E10" s="282"/>
      <c r="F10" s="282"/>
      <c r="G10" s="282"/>
      <c r="H10" s="239">
        <f>SUM(H5:H9)</f>
        <v>0</v>
      </c>
      <c r="I10" s="240"/>
      <c r="J10" s="239">
        <f>SUM(J5:J9)</f>
        <v>0</v>
      </c>
      <c r="K10" s="241"/>
      <c r="L10" s="224"/>
      <c r="M10" s="194"/>
      <c r="N10" s="194"/>
    </row>
    <row r="11" spans="1:14" ht="12.75">
      <c r="A11" s="242"/>
      <c r="B11" s="242"/>
      <c r="C11" s="136"/>
      <c r="D11" s="242"/>
      <c r="E11" s="136"/>
      <c r="F11" s="283" t="s">
        <v>60</v>
      </c>
      <c r="G11" s="284"/>
      <c r="H11" s="285"/>
      <c r="I11" s="243">
        <f>J10-H10</f>
        <v>0</v>
      </c>
      <c r="J11" s="244"/>
      <c r="K11" s="215"/>
      <c r="L11" s="224"/>
      <c r="M11" s="194"/>
      <c r="N11" s="194"/>
    </row>
    <row r="12" spans="1:14" ht="12.75">
      <c r="A12" s="257" t="s">
        <v>75</v>
      </c>
      <c r="B12" s="242"/>
      <c r="C12" s="242"/>
      <c r="D12" s="242"/>
      <c r="E12" s="242"/>
      <c r="F12" s="242"/>
      <c r="G12" s="242"/>
      <c r="H12" s="244"/>
      <c r="I12" s="245"/>
      <c r="J12" s="244"/>
      <c r="K12" s="215"/>
      <c r="L12" s="224"/>
      <c r="M12" s="194"/>
      <c r="N12" s="194"/>
    </row>
    <row r="13" spans="1:14" ht="12.75">
      <c r="A13" s="246"/>
      <c r="B13" s="136"/>
      <c r="C13" s="136"/>
      <c r="D13" s="136"/>
      <c r="E13" s="136"/>
      <c r="F13" s="136"/>
      <c r="G13" s="136"/>
      <c r="H13" s="136"/>
      <c r="I13" s="136"/>
      <c r="J13" s="136"/>
      <c r="K13" s="247"/>
      <c r="L13" s="224"/>
      <c r="M13" s="194"/>
      <c r="N13" s="194"/>
    </row>
    <row r="14" spans="1:14" ht="12.75">
      <c r="A14" s="194"/>
      <c r="B14" s="194"/>
      <c r="C14" s="136"/>
      <c r="D14" s="136"/>
      <c r="E14" s="136"/>
      <c r="F14" s="136"/>
      <c r="G14" s="136"/>
      <c r="H14" s="136"/>
      <c r="I14" s="136"/>
      <c r="J14" s="136"/>
      <c r="K14" s="247"/>
      <c r="L14" s="247"/>
      <c r="M14" s="136"/>
      <c r="N14" s="136"/>
    </row>
    <row r="15" spans="1:14" ht="12.75">
      <c r="A15" s="194"/>
      <c r="B15" s="194"/>
      <c r="C15" s="136"/>
      <c r="D15" s="136"/>
      <c r="E15" s="136"/>
      <c r="F15" s="136"/>
      <c r="G15" s="136"/>
      <c r="H15" s="136"/>
      <c r="I15" s="136"/>
      <c r="J15" s="136"/>
      <c r="K15" s="247"/>
      <c r="L15" s="247"/>
      <c r="M15" s="136"/>
      <c r="N15" s="136"/>
    </row>
    <row r="16" spans="1:14" ht="12.75">
      <c r="A16" s="194"/>
      <c r="B16" s="194"/>
      <c r="C16" s="136"/>
      <c r="D16" s="136"/>
      <c r="E16" s="136"/>
      <c r="F16" s="136"/>
      <c r="G16" s="136"/>
      <c r="H16" s="136"/>
      <c r="I16" s="136"/>
      <c r="J16" s="136"/>
      <c r="K16" s="247"/>
      <c r="L16" s="247"/>
      <c r="M16" s="136"/>
      <c r="N16" s="136"/>
    </row>
    <row r="17" spans="1:14" ht="12.75">
      <c r="A17" s="194"/>
      <c r="B17" s="194"/>
      <c r="C17" s="136"/>
      <c r="D17" s="136"/>
      <c r="E17" s="136"/>
      <c r="F17" s="136"/>
      <c r="G17" s="136"/>
      <c r="H17" s="136"/>
      <c r="I17" s="136"/>
      <c r="J17" s="136"/>
      <c r="K17" s="247"/>
      <c r="L17" s="247"/>
      <c r="M17" s="136"/>
      <c r="N17" s="136"/>
    </row>
    <row r="18" spans="1:14" ht="12.75">
      <c r="A18" s="194"/>
      <c r="B18" s="194"/>
      <c r="C18" s="136"/>
      <c r="D18" s="136"/>
      <c r="E18" s="136"/>
      <c r="F18" s="136"/>
      <c r="G18" s="136"/>
      <c r="H18" s="136"/>
      <c r="I18" s="136"/>
      <c r="J18" s="136"/>
      <c r="K18" s="247"/>
      <c r="L18" s="247"/>
      <c r="M18" s="136"/>
      <c r="N18" s="136"/>
    </row>
    <row r="19" spans="1:14" ht="12.75">
      <c r="A19" s="194"/>
      <c r="B19" s="194"/>
      <c r="C19" s="136"/>
      <c r="D19" s="136"/>
      <c r="E19" s="136"/>
      <c r="F19" s="136"/>
      <c r="G19" s="136"/>
      <c r="H19" s="136"/>
      <c r="I19" s="136"/>
      <c r="J19" s="136"/>
      <c r="K19" s="247"/>
      <c r="L19" s="247"/>
      <c r="M19" s="136"/>
      <c r="N19" s="136"/>
    </row>
    <row r="20" spans="1:14" ht="12.75">
      <c r="A20" s="194"/>
      <c r="B20" s="194"/>
      <c r="C20" s="136"/>
      <c r="D20" s="136"/>
      <c r="E20" s="136"/>
      <c r="F20" s="136"/>
      <c r="G20" s="136"/>
      <c r="H20" s="136"/>
      <c r="I20" s="136"/>
      <c r="J20" s="136"/>
      <c r="K20" s="247"/>
      <c r="L20" s="247"/>
      <c r="M20" s="136"/>
      <c r="N20" s="136"/>
    </row>
    <row r="21" spans="1:14" ht="12.75">
      <c r="A21" s="194"/>
      <c r="B21" s="194"/>
      <c r="C21" s="136"/>
      <c r="D21" s="136"/>
      <c r="E21" s="136"/>
      <c r="F21" s="136"/>
      <c r="G21" s="136"/>
      <c r="H21" s="136"/>
      <c r="I21" s="136"/>
      <c r="J21" s="136"/>
      <c r="K21" s="247"/>
      <c r="L21" s="247"/>
      <c r="M21" s="136"/>
      <c r="N21" s="136"/>
    </row>
    <row r="22" spans="1:14" ht="12.75">
      <c r="A22" s="194"/>
      <c r="B22" s="194"/>
      <c r="C22" s="136"/>
      <c r="D22" s="136"/>
      <c r="E22" s="136"/>
      <c r="F22" s="136"/>
      <c r="G22" s="136"/>
      <c r="H22" s="136"/>
      <c r="I22" s="136"/>
      <c r="J22" s="136"/>
      <c r="K22" s="247"/>
      <c r="L22" s="247"/>
      <c r="M22" s="136"/>
      <c r="N22" s="136"/>
    </row>
  </sheetData>
  <mergeCells count="2">
    <mergeCell ref="A10:G10"/>
    <mergeCell ref="F11:H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G15" sqref="G15"/>
    </sheetView>
  </sheetViews>
  <sheetFormatPr defaultColWidth="9.140625" defaultRowHeight="12.75"/>
  <cols>
    <col min="1" max="1" width="2.8515625" style="0" customWidth="1"/>
    <col min="2" max="2" width="65.00390625" style="0" customWidth="1"/>
    <col min="3" max="3" width="6.140625" style="0" customWidth="1"/>
    <col min="5" max="5" width="5.140625" style="0" customWidth="1"/>
    <col min="8" max="8" width="9.57421875" style="0" bestFit="1" customWidth="1"/>
    <col min="9" max="9" width="5.28125" style="0" customWidth="1"/>
    <col min="10" max="10" width="9.57421875" style="0" bestFit="1" customWidth="1"/>
  </cols>
  <sheetData>
    <row r="1" ht="12.75">
      <c r="H1" s="132" t="s">
        <v>186</v>
      </c>
    </row>
    <row r="2" spans="2:8" ht="12.75">
      <c r="B2" s="119" t="s">
        <v>187</v>
      </c>
      <c r="H2" s="12" t="s">
        <v>183</v>
      </c>
    </row>
    <row r="4" spans="1:10" ht="18.75">
      <c r="A4" s="210" t="s">
        <v>97</v>
      </c>
      <c r="B4" s="210" t="s">
        <v>98</v>
      </c>
      <c r="C4" s="210" t="s">
        <v>129</v>
      </c>
      <c r="D4" s="211" t="s">
        <v>99</v>
      </c>
      <c r="E4" s="210" t="s">
        <v>101</v>
      </c>
      <c r="F4" s="210" t="s">
        <v>176</v>
      </c>
      <c r="G4" s="210" t="s">
        <v>17</v>
      </c>
      <c r="H4" s="210" t="s">
        <v>18</v>
      </c>
      <c r="I4" s="210" t="s">
        <v>121</v>
      </c>
      <c r="J4" s="210" t="s">
        <v>179</v>
      </c>
    </row>
    <row r="5" spans="1:10" ht="12.75">
      <c r="A5" s="182" t="s">
        <v>110</v>
      </c>
      <c r="B5" s="182" t="s">
        <v>111</v>
      </c>
      <c r="C5" s="182" t="s">
        <v>122</v>
      </c>
      <c r="D5" s="182" t="s">
        <v>112</v>
      </c>
      <c r="E5" s="182" t="s">
        <v>113</v>
      </c>
      <c r="F5" s="182" t="s">
        <v>114</v>
      </c>
      <c r="G5" s="182" t="s">
        <v>115</v>
      </c>
      <c r="H5" s="182" t="s">
        <v>116</v>
      </c>
      <c r="I5" s="182" t="s">
        <v>117</v>
      </c>
      <c r="J5" s="182" t="s">
        <v>118</v>
      </c>
    </row>
    <row r="6" spans="1:10" ht="285" customHeight="1">
      <c r="A6" s="16" t="s">
        <v>110</v>
      </c>
      <c r="B6" s="260" t="s">
        <v>0</v>
      </c>
      <c r="C6" s="38" t="s">
        <v>119</v>
      </c>
      <c r="D6" s="38"/>
      <c r="E6" s="90">
        <v>1</v>
      </c>
      <c r="F6" s="91"/>
      <c r="G6" s="91">
        <f>(F6*I6)+F6</f>
        <v>0</v>
      </c>
      <c r="H6" s="91">
        <f>E6*F6</f>
        <v>0</v>
      </c>
      <c r="I6" s="9"/>
      <c r="J6" s="91">
        <f>(H6*I6)+H6</f>
        <v>0</v>
      </c>
    </row>
    <row r="7" spans="1:10" ht="12.75">
      <c r="A7" s="268"/>
      <c r="B7" s="269"/>
      <c r="C7" s="269"/>
      <c r="D7" s="269"/>
      <c r="E7" s="269"/>
      <c r="F7" s="269"/>
      <c r="G7" s="270"/>
      <c r="H7" s="92">
        <f>SUM(H6)</f>
        <v>0</v>
      </c>
      <c r="I7" s="93"/>
      <c r="J7" s="92">
        <f>SUM(J6)</f>
        <v>0</v>
      </c>
    </row>
    <row r="8" spans="1:10" ht="12.75">
      <c r="A8" s="81"/>
      <c r="B8" s="81"/>
      <c r="C8" s="37"/>
      <c r="D8" s="82" t="s">
        <v>128</v>
      </c>
      <c r="E8" s="83"/>
      <c r="F8" s="33"/>
      <c r="G8" s="84"/>
      <c r="H8" s="184">
        <f>J7-H7</f>
        <v>0</v>
      </c>
      <c r="I8" s="72"/>
      <c r="J8" s="84"/>
    </row>
    <row r="9" spans="3:8" ht="12.75">
      <c r="C9" s="89"/>
      <c r="D9" s="39"/>
      <c r="G9" s="18"/>
      <c r="H9" s="18"/>
    </row>
    <row r="10" spans="1:6" ht="12.75">
      <c r="A10" s="259" t="s">
        <v>184</v>
      </c>
      <c r="B10" s="259"/>
      <c r="C10" s="259"/>
      <c r="D10" s="259"/>
      <c r="E10" s="259"/>
      <c r="F10" s="259"/>
    </row>
    <row r="11" spans="1:6" ht="12.75">
      <c r="A11" s="259" t="s">
        <v>185</v>
      </c>
      <c r="B11" s="259"/>
      <c r="C11" s="259"/>
      <c r="D11" s="259"/>
      <c r="E11" s="259"/>
      <c r="F11" s="259"/>
    </row>
    <row r="12" spans="1:6" ht="12.75">
      <c r="A12" s="286" t="s">
        <v>84</v>
      </c>
      <c r="B12" s="287"/>
      <c r="C12" s="287"/>
      <c r="D12" s="287"/>
      <c r="E12" s="287"/>
      <c r="F12" s="287"/>
    </row>
  </sheetData>
  <mergeCells count="2">
    <mergeCell ref="A7:G7"/>
    <mergeCell ref="A12:F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5" sqref="F5"/>
    </sheetView>
  </sheetViews>
  <sheetFormatPr defaultColWidth="9.140625" defaultRowHeight="12.75"/>
  <cols>
    <col min="1" max="1" width="3.00390625" style="0" customWidth="1"/>
    <col min="2" max="2" width="44.28125" style="0" customWidth="1"/>
    <col min="3" max="3" width="5.00390625" style="89" customWidth="1"/>
    <col min="4" max="4" width="7.28125" style="39" customWidth="1"/>
    <col min="5" max="5" width="5.140625" style="0" customWidth="1"/>
    <col min="6" max="6" width="7.28125" style="0" customWidth="1"/>
    <col min="7" max="7" width="6.8515625" style="0" customWidth="1"/>
    <col min="8" max="8" width="14.57421875" style="0" customWidth="1"/>
    <col min="9" max="9" width="9.421875" style="0" customWidth="1"/>
    <col min="10" max="10" width="15.57421875" style="0" customWidth="1"/>
    <col min="11" max="11" width="13.7109375" style="0" customWidth="1"/>
  </cols>
  <sheetData>
    <row r="1" ht="12.75">
      <c r="H1" s="132" t="s">
        <v>146</v>
      </c>
    </row>
    <row r="2" spans="1:10" ht="13.5">
      <c r="A2" s="10"/>
      <c r="B2" s="11" t="s">
        <v>91</v>
      </c>
      <c r="C2" s="37"/>
      <c r="D2" s="37"/>
      <c r="E2" s="12"/>
      <c r="F2" s="12"/>
      <c r="G2" s="12" t="s">
        <v>87</v>
      </c>
      <c r="H2" s="12"/>
      <c r="I2" s="13"/>
      <c r="J2" s="14"/>
    </row>
    <row r="3" spans="1:10" ht="57" customHeight="1">
      <c r="A3" s="40" t="s">
        <v>97</v>
      </c>
      <c r="B3" s="40" t="s">
        <v>98</v>
      </c>
      <c r="C3" s="40" t="s">
        <v>129</v>
      </c>
      <c r="D3" s="86" t="s">
        <v>99</v>
      </c>
      <c r="E3" s="40" t="s">
        <v>101</v>
      </c>
      <c r="F3" s="40" t="s">
        <v>176</v>
      </c>
      <c r="G3" s="40" t="s">
        <v>177</v>
      </c>
      <c r="H3" s="40" t="s">
        <v>178</v>
      </c>
      <c r="I3" s="40" t="s">
        <v>121</v>
      </c>
      <c r="J3" s="40" t="s">
        <v>179</v>
      </c>
    </row>
    <row r="4" spans="1:10" ht="12.75">
      <c r="A4" s="87" t="s">
        <v>110</v>
      </c>
      <c r="B4" s="87" t="s">
        <v>111</v>
      </c>
      <c r="C4" s="88" t="s">
        <v>122</v>
      </c>
      <c r="D4" s="87" t="s">
        <v>112</v>
      </c>
      <c r="E4" s="87" t="s">
        <v>113</v>
      </c>
      <c r="F4" s="87" t="s">
        <v>114</v>
      </c>
      <c r="G4" s="87" t="s">
        <v>115</v>
      </c>
      <c r="H4" s="87" t="s">
        <v>116</v>
      </c>
      <c r="I4" s="87" t="s">
        <v>117</v>
      </c>
      <c r="J4" s="87" t="s">
        <v>118</v>
      </c>
    </row>
    <row r="5" spans="1:11" ht="165.75" customHeight="1">
      <c r="A5" s="16" t="s">
        <v>110</v>
      </c>
      <c r="B5" s="36" t="s">
        <v>45</v>
      </c>
      <c r="C5" s="38" t="s">
        <v>119</v>
      </c>
      <c r="D5" s="38"/>
      <c r="E5" s="90">
        <v>49</v>
      </c>
      <c r="F5" s="91"/>
      <c r="G5" s="91">
        <f>(F5*I5)+F5</f>
        <v>0</v>
      </c>
      <c r="H5" s="91">
        <f>E5*F5</f>
        <v>0</v>
      </c>
      <c r="I5" s="9"/>
      <c r="J5" s="91">
        <f>(H5*I5)+H5</f>
        <v>0</v>
      </c>
      <c r="K5" s="39"/>
    </row>
    <row r="6" spans="1:11" ht="138.75" customHeight="1">
      <c r="A6" s="16" t="s">
        <v>111</v>
      </c>
      <c r="B6" s="36" t="s">
        <v>44</v>
      </c>
      <c r="C6" s="38" t="s">
        <v>119</v>
      </c>
      <c r="D6" s="38"/>
      <c r="E6" s="90">
        <v>1</v>
      </c>
      <c r="F6" s="91"/>
      <c r="G6" s="91">
        <f>(F6*I6)+F6</f>
        <v>0</v>
      </c>
      <c r="H6" s="91">
        <f>E6*F6</f>
        <v>0</v>
      </c>
      <c r="I6" s="265"/>
      <c r="J6" s="91">
        <f>(H6*I6)+H6</f>
        <v>0</v>
      </c>
      <c r="K6" s="39"/>
    </row>
    <row r="7" spans="1:10" ht="25.5" customHeight="1">
      <c r="A7" s="268"/>
      <c r="B7" s="269"/>
      <c r="C7" s="269"/>
      <c r="D7" s="269"/>
      <c r="E7" s="269"/>
      <c r="F7" s="269"/>
      <c r="G7" s="270"/>
      <c r="H7" s="92">
        <f>SUM(H5:H6)</f>
        <v>0</v>
      </c>
      <c r="I7" s="93"/>
      <c r="J7" s="92">
        <f>SUM(J5:J6)</f>
        <v>0</v>
      </c>
    </row>
    <row r="8" spans="1:10" ht="12.75">
      <c r="A8" s="81"/>
      <c r="B8" s="81"/>
      <c r="C8" s="37"/>
      <c r="D8" s="81"/>
      <c r="E8" s="81"/>
      <c r="F8" s="82" t="s">
        <v>128</v>
      </c>
      <c r="G8" s="83"/>
      <c r="H8" s="83"/>
      <c r="I8" s="85">
        <f>J7-H7</f>
        <v>0</v>
      </c>
      <c r="J8" s="84"/>
    </row>
    <row r="9" spans="7:9" ht="12.75">
      <c r="G9" s="18"/>
      <c r="H9" s="18"/>
      <c r="I9" s="20"/>
    </row>
    <row r="10" spans="7:8" ht="12.75">
      <c r="G10" s="18"/>
      <c r="H10" s="18"/>
    </row>
    <row r="11" spans="1:10" ht="51.75" customHeight="1">
      <c r="A11" s="266" t="s">
        <v>155</v>
      </c>
      <c r="B11" s="271"/>
      <c r="C11" s="271"/>
      <c r="D11" s="271"/>
      <c r="E11" s="271"/>
      <c r="F11" s="271"/>
      <c r="G11" s="271"/>
      <c r="H11" s="271"/>
      <c r="I11" s="271"/>
      <c r="J11" s="271"/>
    </row>
  </sheetData>
  <mergeCells count="2">
    <mergeCell ref="A7:G7"/>
    <mergeCell ref="A11:J11"/>
  </mergeCells>
  <printOptions/>
  <pageMargins left="0.984251968503937" right="0.5905511811023623" top="0.98425196850393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J8" sqref="J8"/>
    </sheetView>
  </sheetViews>
  <sheetFormatPr defaultColWidth="9.140625" defaultRowHeight="12.75"/>
  <cols>
    <col min="1" max="1" width="3.140625" style="0" customWidth="1"/>
    <col min="2" max="2" width="66.8515625" style="0" customWidth="1"/>
    <col min="3" max="3" width="5.140625" style="44" customWidth="1"/>
    <col min="4" max="4" width="6.8515625" style="44" customWidth="1"/>
    <col min="5" max="5" width="6.421875" style="44" customWidth="1"/>
    <col min="6" max="6" width="7.7109375" style="44" customWidth="1"/>
    <col min="7" max="7" width="9.140625" style="44" customWidth="1"/>
    <col min="8" max="8" width="11.421875" style="44" customWidth="1"/>
    <col min="9" max="9" width="4.7109375" style="55" customWidth="1"/>
    <col min="10" max="10" width="11.00390625" style="44" customWidth="1"/>
  </cols>
  <sheetData>
    <row r="1" ht="12.75">
      <c r="H1" s="133" t="s">
        <v>158</v>
      </c>
    </row>
    <row r="2" spans="1:10" ht="13.5">
      <c r="A2" s="10"/>
      <c r="B2" s="11" t="s">
        <v>92</v>
      </c>
      <c r="C2" s="42"/>
      <c r="D2" s="43"/>
      <c r="E2" s="99"/>
      <c r="F2" s="77" t="s">
        <v>93</v>
      </c>
      <c r="I2" s="45"/>
      <c r="J2" s="46"/>
    </row>
    <row r="3" spans="1:10" ht="13.5">
      <c r="A3" s="10"/>
      <c r="B3" s="10"/>
      <c r="C3" s="42"/>
      <c r="D3" s="43"/>
      <c r="E3" s="42"/>
      <c r="F3" s="43"/>
      <c r="G3" s="100" t="s">
        <v>94</v>
      </c>
      <c r="H3" s="42"/>
      <c r="I3" s="47"/>
      <c r="J3" s="42"/>
    </row>
    <row r="4" spans="1:10" ht="38.25">
      <c r="A4" s="15" t="s">
        <v>97</v>
      </c>
      <c r="B4" s="15" t="s">
        <v>98</v>
      </c>
      <c r="C4" s="15" t="s">
        <v>129</v>
      </c>
      <c r="D4" s="48" t="s">
        <v>99</v>
      </c>
      <c r="E4" s="15" t="s">
        <v>101</v>
      </c>
      <c r="F4" s="15" t="s">
        <v>102</v>
      </c>
      <c r="G4" s="15" t="s">
        <v>103</v>
      </c>
      <c r="H4" s="15" t="s">
        <v>104</v>
      </c>
      <c r="I4" s="40" t="s">
        <v>121</v>
      </c>
      <c r="J4" s="15" t="s">
        <v>106</v>
      </c>
    </row>
    <row r="5" spans="1:10" s="183" customFormat="1" ht="6">
      <c r="A5" s="182" t="s">
        <v>110</v>
      </c>
      <c r="B5" s="182" t="s">
        <v>111</v>
      </c>
      <c r="C5" s="182" t="s">
        <v>122</v>
      </c>
      <c r="D5" s="182" t="s">
        <v>112</v>
      </c>
      <c r="E5" s="182" t="s">
        <v>113</v>
      </c>
      <c r="F5" s="182" t="s">
        <v>114</v>
      </c>
      <c r="G5" s="182" t="s">
        <v>115</v>
      </c>
      <c r="H5" s="182" t="s">
        <v>116</v>
      </c>
      <c r="I5" s="182" t="s">
        <v>117</v>
      </c>
      <c r="J5" s="182" t="s">
        <v>118</v>
      </c>
    </row>
    <row r="6" spans="1:10" ht="131.25" customHeight="1">
      <c r="A6" s="16" t="s">
        <v>110</v>
      </c>
      <c r="B6" s="249" t="s">
        <v>95</v>
      </c>
      <c r="C6" s="49" t="s">
        <v>119</v>
      </c>
      <c r="D6" s="50"/>
      <c r="E6" s="49">
        <v>7</v>
      </c>
      <c r="F6" s="51"/>
      <c r="G6" s="51">
        <f>(F6*I6)+F6</f>
        <v>0</v>
      </c>
      <c r="H6" s="51">
        <f>E6*F6</f>
        <v>0</v>
      </c>
      <c r="I6" s="41"/>
      <c r="J6" s="51">
        <f>(H6*I6)+H6</f>
        <v>0</v>
      </c>
    </row>
    <row r="7" spans="1:10" ht="112.5" customHeight="1">
      <c r="A7" s="248"/>
      <c r="B7" s="249" t="s">
        <v>83</v>
      </c>
      <c r="C7" s="49" t="s">
        <v>119</v>
      </c>
      <c r="D7" s="50"/>
      <c r="E7" s="49">
        <v>1</v>
      </c>
      <c r="F7" s="51"/>
      <c r="G7" s="51">
        <f>(F7*I7)+F7</f>
        <v>0</v>
      </c>
      <c r="H7" s="51">
        <f>E7*F7</f>
        <v>0</v>
      </c>
      <c r="I7" s="41"/>
      <c r="J7" s="51">
        <f>(H7*I7)+H7</f>
        <v>0</v>
      </c>
    </row>
    <row r="8" spans="1:10" ht="17.25" customHeight="1">
      <c r="A8" s="272" t="s">
        <v>120</v>
      </c>
      <c r="B8" s="273"/>
      <c r="C8" s="273"/>
      <c r="D8" s="273"/>
      <c r="E8" s="273"/>
      <c r="F8" s="273"/>
      <c r="G8" s="274"/>
      <c r="H8" s="95">
        <f>SUM(H6:H7)</f>
        <v>0</v>
      </c>
      <c r="I8" s="96"/>
      <c r="J8" s="95">
        <f>SUM(J6:J7)</f>
        <v>0</v>
      </c>
    </row>
    <row r="9" spans="1:10" ht="13.5">
      <c r="A9" s="10"/>
      <c r="B9" s="10"/>
      <c r="C9" s="42"/>
      <c r="D9" s="50"/>
      <c r="E9" s="49"/>
      <c r="F9" s="16" t="s">
        <v>134</v>
      </c>
      <c r="G9" s="94"/>
      <c r="H9" s="250">
        <f>J8-H8</f>
        <v>0</v>
      </c>
      <c r="I9" s="97"/>
      <c r="J9" s="98"/>
    </row>
    <row r="10" spans="4:9" ht="12.75">
      <c r="D10" s="52"/>
      <c r="G10" s="53"/>
      <c r="H10" s="53"/>
      <c r="I10" s="54"/>
    </row>
    <row r="12" spans="1:10" ht="33" customHeight="1">
      <c r="A12" s="266" t="s">
        <v>155</v>
      </c>
      <c r="B12" s="271"/>
      <c r="C12" s="271"/>
      <c r="D12" s="271"/>
      <c r="E12" s="271"/>
      <c r="F12" s="271"/>
      <c r="G12" s="271"/>
      <c r="H12" s="271"/>
      <c r="I12" s="271"/>
      <c r="J12" s="271"/>
    </row>
    <row r="14" ht="12.75">
      <c r="B14" t="s">
        <v>180</v>
      </c>
    </row>
  </sheetData>
  <mergeCells count="2">
    <mergeCell ref="A8:G8"/>
    <mergeCell ref="A12:J12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workbookViewId="0" topLeftCell="A1">
      <selection activeCell="J10" sqref="J10"/>
    </sheetView>
  </sheetViews>
  <sheetFormatPr defaultColWidth="9.140625" defaultRowHeight="12.75"/>
  <cols>
    <col min="1" max="1" width="3.8515625" style="44" bestFit="1" customWidth="1"/>
    <col min="2" max="2" width="74.00390625" style="0" customWidth="1"/>
    <col min="3" max="3" width="8.00390625" style="0" customWidth="1"/>
    <col min="4" max="4" width="5.7109375" style="0" customWidth="1"/>
    <col min="5" max="5" width="4.421875" style="0" customWidth="1"/>
    <col min="6" max="6" width="7.57421875" style="0" customWidth="1"/>
    <col min="7" max="7" width="7.140625" style="0" customWidth="1"/>
    <col min="8" max="8" width="10.8515625" style="0" customWidth="1"/>
    <col min="9" max="9" width="9.00390625" style="0" customWidth="1"/>
    <col min="10" max="10" width="12.28125" style="0" customWidth="1"/>
    <col min="11" max="11" width="9.140625" style="77" customWidth="1"/>
  </cols>
  <sheetData>
    <row r="1" ht="12.75">
      <c r="H1" s="132" t="s">
        <v>159</v>
      </c>
    </row>
    <row r="2" spans="2:10" ht="12.75">
      <c r="B2" s="21" t="s">
        <v>138</v>
      </c>
      <c r="C2" s="21"/>
      <c r="F2" s="22"/>
      <c r="G2" s="23" t="s">
        <v>107</v>
      </c>
      <c r="H2" s="24" t="s">
        <v>137</v>
      </c>
      <c r="J2" s="24"/>
    </row>
    <row r="3" spans="1:10" ht="12.75">
      <c r="A3" s="74"/>
      <c r="B3" s="25"/>
      <c r="C3" s="25"/>
      <c r="D3" s="25"/>
      <c r="E3" s="25"/>
      <c r="F3" s="25"/>
      <c r="G3" s="25"/>
      <c r="H3" s="25" t="s">
        <v>139</v>
      </c>
      <c r="I3" s="25"/>
      <c r="J3" s="25"/>
    </row>
    <row r="4" spans="1:10" ht="44.25" customHeight="1">
      <c r="A4" s="61" t="s">
        <v>123</v>
      </c>
      <c r="B4" s="61" t="s">
        <v>98</v>
      </c>
      <c r="C4" s="61" t="s">
        <v>124</v>
      </c>
      <c r="D4" s="61" t="s">
        <v>125</v>
      </c>
      <c r="E4" s="61" t="s">
        <v>126</v>
      </c>
      <c r="F4" s="101" t="s">
        <v>176</v>
      </c>
      <c r="G4" s="102" t="s">
        <v>177</v>
      </c>
      <c r="H4" s="101" t="s">
        <v>178</v>
      </c>
      <c r="I4" s="63" t="s">
        <v>105</v>
      </c>
      <c r="J4" s="101" t="s">
        <v>179</v>
      </c>
    </row>
    <row r="5" spans="1:10" ht="9" customHeight="1">
      <c r="A5" s="103" t="s">
        <v>110</v>
      </c>
      <c r="B5" s="104" t="s">
        <v>111</v>
      </c>
      <c r="C5" s="104" t="s">
        <v>122</v>
      </c>
      <c r="D5" s="104" t="s">
        <v>112</v>
      </c>
      <c r="E5" s="104" t="s">
        <v>113</v>
      </c>
      <c r="F5" s="104" t="s">
        <v>114</v>
      </c>
      <c r="G5" s="104" t="s">
        <v>115</v>
      </c>
      <c r="H5" s="104" t="s">
        <v>116</v>
      </c>
      <c r="I5" s="104" t="s">
        <v>117</v>
      </c>
      <c r="J5" s="104" t="s">
        <v>118</v>
      </c>
    </row>
    <row r="6" spans="1:10" ht="189" customHeight="1">
      <c r="A6" s="7" t="s">
        <v>110</v>
      </c>
      <c r="B6" s="75" t="s">
        <v>147</v>
      </c>
      <c r="C6" s="26"/>
      <c r="D6" s="7" t="s">
        <v>119</v>
      </c>
      <c r="E6" s="7">
        <v>3</v>
      </c>
      <c r="F6" s="8"/>
      <c r="G6" s="8">
        <f>(F6*I6)+F6</f>
        <v>0</v>
      </c>
      <c r="H6" s="8">
        <f>E6*F6</f>
        <v>0</v>
      </c>
      <c r="I6" s="27"/>
      <c r="J6" s="8">
        <f>(H6*I6)+H6</f>
        <v>0</v>
      </c>
    </row>
    <row r="7" spans="1:12" ht="208.5" customHeight="1">
      <c r="A7" s="7" t="s">
        <v>111</v>
      </c>
      <c r="B7" s="75" t="s">
        <v>148</v>
      </c>
      <c r="C7" s="26"/>
      <c r="D7" s="7" t="s">
        <v>119</v>
      </c>
      <c r="E7" s="7">
        <v>1</v>
      </c>
      <c r="F7" s="8"/>
      <c r="G7" s="8">
        <f>(F7*I7)+F7</f>
        <v>0</v>
      </c>
      <c r="H7" s="8">
        <f>E7*F7</f>
        <v>0</v>
      </c>
      <c r="I7" s="27"/>
      <c r="J7" s="8">
        <f>(H7*I7)+H7</f>
        <v>0</v>
      </c>
      <c r="K7" s="78"/>
      <c r="L7" s="76"/>
    </row>
    <row r="8" spans="1:11" ht="189" customHeight="1">
      <c r="A8" s="7" t="s">
        <v>122</v>
      </c>
      <c r="B8" s="75" t="s">
        <v>149</v>
      </c>
      <c r="C8" s="26"/>
      <c r="D8" s="7" t="s">
        <v>119</v>
      </c>
      <c r="E8" s="7">
        <v>1</v>
      </c>
      <c r="F8" s="8"/>
      <c r="G8" s="8">
        <f>(F8*I8)+F8</f>
        <v>0</v>
      </c>
      <c r="H8" s="8">
        <f>E8*F8</f>
        <v>0</v>
      </c>
      <c r="I8" s="27"/>
      <c r="J8" s="8">
        <f>(H8*I8)+H8</f>
        <v>0</v>
      </c>
      <c r="K8" s="78"/>
    </row>
    <row r="9" spans="1:11" ht="156" customHeight="1">
      <c r="A9" s="7" t="s">
        <v>112</v>
      </c>
      <c r="B9" s="75" t="s">
        <v>81</v>
      </c>
      <c r="C9" s="26"/>
      <c r="D9" s="7" t="s">
        <v>119</v>
      </c>
      <c r="E9" s="7">
        <v>3</v>
      </c>
      <c r="F9" s="8"/>
      <c r="G9" s="8">
        <f>(F9*I9)+F9</f>
        <v>0</v>
      </c>
      <c r="H9" s="8">
        <f>E9*F9</f>
        <v>0</v>
      </c>
      <c r="I9" s="27"/>
      <c r="J9" s="8">
        <f>(H9*I9)+H9</f>
        <v>0</v>
      </c>
      <c r="K9" s="78"/>
    </row>
    <row r="10" spans="1:10" ht="18.75" customHeight="1">
      <c r="A10" s="7"/>
      <c r="B10" s="105"/>
      <c r="C10" s="105"/>
      <c r="D10" s="106"/>
      <c r="E10" s="106"/>
      <c r="F10" s="107"/>
      <c r="G10" s="28" t="s">
        <v>120</v>
      </c>
      <c r="H10" s="108">
        <f>SUM(H6:H9)</f>
        <v>0</v>
      </c>
      <c r="I10" s="79"/>
      <c r="J10" s="108">
        <f>SUM(J6:J9)</f>
        <v>0</v>
      </c>
    </row>
    <row r="11" spans="6:10" ht="12.75">
      <c r="F11" s="163" t="s">
        <v>128</v>
      </c>
      <c r="G11" s="33"/>
      <c r="H11" s="109"/>
      <c r="I11" s="162">
        <f>J10-H10</f>
        <v>0</v>
      </c>
      <c r="J11" s="110"/>
    </row>
    <row r="14" spans="1:10" ht="38.25" customHeight="1">
      <c r="A14" s="266" t="s">
        <v>155</v>
      </c>
      <c r="B14" s="271"/>
      <c r="C14" s="271"/>
      <c r="D14" s="271"/>
      <c r="E14" s="271"/>
      <c r="F14" s="271"/>
      <c r="G14" s="271"/>
      <c r="H14" s="271"/>
      <c r="I14" s="271"/>
      <c r="J14" s="271"/>
    </row>
  </sheetData>
  <mergeCells count="1">
    <mergeCell ref="A14:J1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8" sqref="J8"/>
    </sheetView>
  </sheetViews>
  <sheetFormatPr defaultColWidth="9.140625" defaultRowHeight="12.75"/>
  <cols>
    <col min="1" max="1" width="3.7109375" style="59" customWidth="1"/>
    <col min="2" max="2" width="66.421875" style="59" customWidth="1"/>
    <col min="3" max="3" width="7.421875" style="60" customWidth="1"/>
    <col min="4" max="4" width="6.00390625" style="59" customWidth="1"/>
    <col min="5" max="5" width="4.7109375" style="59" customWidth="1"/>
    <col min="6" max="6" width="8.7109375" style="59" customWidth="1"/>
    <col min="7" max="7" width="9.140625" style="59" customWidth="1"/>
    <col min="8" max="8" width="10.140625" style="59" bestFit="1" customWidth="1"/>
    <col min="9" max="9" width="4.7109375" style="60" customWidth="1"/>
    <col min="10" max="10" width="10.00390625" style="59" customWidth="1"/>
  </cols>
  <sheetData>
    <row r="1" ht="12.75">
      <c r="H1" s="134" t="s">
        <v>160</v>
      </c>
    </row>
    <row r="2" spans="2:6" ht="12.75">
      <c r="B2" s="111" t="s">
        <v>182</v>
      </c>
      <c r="F2" s="64" t="s">
        <v>130</v>
      </c>
    </row>
    <row r="3" ht="12.75">
      <c r="F3" s="64" t="s">
        <v>132</v>
      </c>
    </row>
    <row r="4" spans="1:10" s="80" customFormat="1" ht="39">
      <c r="A4" s="61" t="s">
        <v>123</v>
      </c>
      <c r="B4" s="61" t="s">
        <v>98</v>
      </c>
      <c r="C4" s="61" t="s">
        <v>124</v>
      </c>
      <c r="D4" s="61" t="s">
        <v>129</v>
      </c>
      <c r="E4" s="61" t="s">
        <v>126</v>
      </c>
      <c r="F4" s="101" t="s">
        <v>176</v>
      </c>
      <c r="G4" s="102" t="s">
        <v>177</v>
      </c>
      <c r="H4" s="101" t="s">
        <v>178</v>
      </c>
      <c r="I4" s="63" t="s">
        <v>105</v>
      </c>
      <c r="J4" s="101" t="s">
        <v>179</v>
      </c>
    </row>
    <row r="5" spans="1:10" ht="12.75">
      <c r="A5" s="112" t="s">
        <v>110</v>
      </c>
      <c r="B5" s="112" t="s">
        <v>111</v>
      </c>
      <c r="C5" s="112" t="s">
        <v>122</v>
      </c>
      <c r="D5" s="112" t="s">
        <v>112</v>
      </c>
      <c r="E5" s="112" t="s">
        <v>113</v>
      </c>
      <c r="F5" s="112" t="s">
        <v>114</v>
      </c>
      <c r="G5" s="112" t="s">
        <v>115</v>
      </c>
      <c r="H5" s="112" t="s">
        <v>116</v>
      </c>
      <c r="I5" s="112" t="s">
        <v>117</v>
      </c>
      <c r="J5" s="112" t="s">
        <v>118</v>
      </c>
    </row>
    <row r="6" spans="1:10" ht="126" customHeight="1">
      <c r="A6" s="7" t="s">
        <v>110</v>
      </c>
      <c r="B6" s="30" t="s">
        <v>150</v>
      </c>
      <c r="C6" s="62"/>
      <c r="D6" s="7" t="s">
        <v>119</v>
      </c>
      <c r="E6" s="7">
        <v>75</v>
      </c>
      <c r="F6" s="8"/>
      <c r="G6" s="8">
        <f>(F6*I6)+F6</f>
        <v>0</v>
      </c>
      <c r="H6" s="8">
        <f>E6*F6</f>
        <v>0</v>
      </c>
      <c r="I6" s="71"/>
      <c r="J6" s="8">
        <f>(H6*I6)+H6</f>
        <v>0</v>
      </c>
    </row>
    <row r="7" spans="1:10" ht="120.75" customHeight="1">
      <c r="A7" s="7" t="s">
        <v>111</v>
      </c>
      <c r="B7" s="30" t="s">
        <v>152</v>
      </c>
      <c r="C7" s="62"/>
      <c r="D7" s="7" t="s">
        <v>119</v>
      </c>
      <c r="E7" s="7">
        <v>1</v>
      </c>
      <c r="F7" s="8"/>
      <c r="G7" s="8">
        <f>(F7*I7)+F7</f>
        <v>0</v>
      </c>
      <c r="H7" s="8">
        <f>E7*F7</f>
        <v>0</v>
      </c>
      <c r="I7" s="71"/>
      <c r="J7" s="8">
        <f>(H7*I7)+H7</f>
        <v>0</v>
      </c>
    </row>
    <row r="8" spans="1:10" ht="12.75">
      <c r="A8" s="65"/>
      <c r="B8" s="65"/>
      <c r="C8" s="66"/>
      <c r="D8" s="65"/>
      <c r="E8" s="65"/>
      <c r="F8" s="65"/>
      <c r="G8" s="116" t="s">
        <v>133</v>
      </c>
      <c r="H8" s="117">
        <f>SUM(H6:H7)</f>
        <v>0</v>
      </c>
      <c r="I8" s="118"/>
      <c r="J8" s="117">
        <f>SUM(J6:J7)</f>
        <v>0</v>
      </c>
    </row>
    <row r="9" spans="4:10" ht="17.25" customHeight="1">
      <c r="D9" s="125"/>
      <c r="E9" s="69"/>
      <c r="F9" s="70" t="s">
        <v>128</v>
      </c>
      <c r="G9" s="70"/>
      <c r="H9" s="113">
        <f>J8-H8</f>
        <v>0</v>
      </c>
      <c r="I9" s="114"/>
      <c r="J9" s="115"/>
    </row>
    <row r="15" ht="12.75">
      <c r="B15" s="59" t="s">
        <v>180</v>
      </c>
    </row>
  </sheetData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8" sqref="I8:J8"/>
    </sheetView>
  </sheetViews>
  <sheetFormatPr defaultColWidth="9.140625" defaultRowHeight="12.75"/>
  <cols>
    <col min="1" max="1" width="3.57421875" style="0" customWidth="1"/>
    <col min="2" max="2" width="33.8515625" style="0" customWidth="1"/>
    <col min="3" max="3" width="8.140625" style="0" customWidth="1"/>
    <col min="4" max="4" width="4.8515625" style="0" customWidth="1"/>
    <col min="5" max="5" width="5.421875" style="0" customWidth="1"/>
    <col min="6" max="6" width="7.140625" style="0" customWidth="1"/>
    <col min="7" max="7" width="7.57421875" style="0" customWidth="1"/>
    <col min="8" max="8" width="11.140625" style="0" bestFit="1" customWidth="1"/>
    <col min="9" max="9" width="5.28125" style="0" customWidth="1"/>
    <col min="10" max="10" width="10.8515625" style="0" customWidth="1"/>
  </cols>
  <sheetData>
    <row r="1" ht="12.75">
      <c r="H1" s="132" t="s">
        <v>161</v>
      </c>
    </row>
    <row r="2" spans="2:8" ht="12.75">
      <c r="B2" s="119" t="s">
        <v>96</v>
      </c>
      <c r="G2" s="64" t="s">
        <v>131</v>
      </c>
      <c r="H2" s="59"/>
    </row>
    <row r="4" spans="1:10" ht="51.75" customHeight="1">
      <c r="A4" s="67" t="s">
        <v>123</v>
      </c>
      <c r="B4" s="56" t="s">
        <v>98</v>
      </c>
      <c r="C4" s="61" t="s">
        <v>124</v>
      </c>
      <c r="D4" s="56" t="s">
        <v>125</v>
      </c>
      <c r="E4" s="56" t="s">
        <v>126</v>
      </c>
      <c r="F4" s="57" t="s">
        <v>176</v>
      </c>
      <c r="G4" s="58" t="s">
        <v>177</v>
      </c>
      <c r="H4" s="57" t="s">
        <v>178</v>
      </c>
      <c r="I4" s="63" t="s">
        <v>105</v>
      </c>
      <c r="J4" s="57" t="s">
        <v>179</v>
      </c>
    </row>
    <row r="5" spans="1:10" s="80" customFormat="1" ht="8.25">
      <c r="A5" s="112" t="s">
        <v>110</v>
      </c>
      <c r="B5" s="112" t="s">
        <v>111</v>
      </c>
      <c r="C5" s="112" t="s">
        <v>122</v>
      </c>
      <c r="D5" s="112" t="s">
        <v>112</v>
      </c>
      <c r="E5" s="112" t="s">
        <v>113</v>
      </c>
      <c r="F5" s="112" t="s">
        <v>114</v>
      </c>
      <c r="G5" s="112" t="s">
        <v>115</v>
      </c>
      <c r="H5" s="112" t="s">
        <v>116</v>
      </c>
      <c r="I5" s="112" t="s">
        <v>117</v>
      </c>
      <c r="J5" s="112" t="s">
        <v>118</v>
      </c>
    </row>
    <row r="6" spans="1:10" ht="156">
      <c r="A6" s="7" t="s">
        <v>110</v>
      </c>
      <c r="B6" s="68" t="s">
        <v>153</v>
      </c>
      <c r="C6" s="62"/>
      <c r="D6" s="7" t="s">
        <v>119</v>
      </c>
      <c r="E6" s="7">
        <v>146</v>
      </c>
      <c r="F6" s="8"/>
      <c r="G6" s="8">
        <f>(F6*I6)+F6</f>
        <v>0</v>
      </c>
      <c r="H6" s="8">
        <f>E6*F6</f>
        <v>0</v>
      </c>
      <c r="I6" s="71"/>
      <c r="J6" s="8">
        <f>(H6*I6)+H6</f>
        <v>0</v>
      </c>
    </row>
    <row r="7" spans="1:10" s="44" customFormat="1" ht="24" customHeight="1">
      <c r="A7" s="120"/>
      <c r="B7" s="121"/>
      <c r="C7" s="121"/>
      <c r="D7" s="121"/>
      <c r="E7" s="121"/>
      <c r="F7" s="121"/>
      <c r="G7" s="121" t="s">
        <v>133</v>
      </c>
      <c r="H7" s="122">
        <f>SUM(H6)</f>
        <v>0</v>
      </c>
      <c r="I7" s="122"/>
      <c r="J7" s="122">
        <f>SUM(J6)</f>
        <v>0</v>
      </c>
    </row>
    <row r="8" spans="6:10" s="44" customFormat="1" ht="15.75" customHeight="1">
      <c r="F8" s="120"/>
      <c r="G8" s="124" t="s">
        <v>134</v>
      </c>
      <c r="H8" s="123"/>
      <c r="I8" s="275">
        <f>J7-H7</f>
        <v>0</v>
      </c>
      <c r="J8" s="276"/>
    </row>
    <row r="12" spans="1:10" ht="60" customHeight="1">
      <c r="A12" s="266" t="s">
        <v>156</v>
      </c>
      <c r="B12" s="271"/>
      <c r="C12" s="271"/>
      <c r="D12" s="271"/>
      <c r="E12" s="271"/>
      <c r="F12" s="271"/>
      <c r="G12" s="271"/>
      <c r="H12" s="271"/>
      <c r="I12" s="271"/>
      <c r="J12" s="271"/>
    </row>
  </sheetData>
  <mergeCells count="2">
    <mergeCell ref="I8:J8"/>
    <mergeCell ref="A12:J12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4">
      <selection activeCell="L7" sqref="L7"/>
    </sheetView>
  </sheetViews>
  <sheetFormatPr defaultColWidth="9.140625" defaultRowHeight="12.75"/>
  <cols>
    <col min="1" max="1" width="2.8515625" style="0" customWidth="1"/>
    <col min="2" max="2" width="49.8515625" style="0" customWidth="1"/>
    <col min="3" max="3" width="7.140625" style="0" customWidth="1"/>
    <col min="4" max="4" width="3.421875" style="0" customWidth="1"/>
    <col min="5" max="5" width="4.140625" style="0" customWidth="1"/>
    <col min="6" max="6" width="6.57421875" style="0" customWidth="1"/>
    <col min="7" max="7" width="6.7109375" style="0" customWidth="1"/>
    <col min="8" max="8" width="8.57421875" style="0" bestFit="1" customWidth="1"/>
    <col min="9" max="9" width="4.421875" style="0" customWidth="1"/>
    <col min="10" max="10" width="8.57421875" style="0" bestFit="1" customWidth="1"/>
  </cols>
  <sheetData>
    <row r="1" ht="12.75">
      <c r="F1" s="132" t="s">
        <v>151</v>
      </c>
    </row>
    <row r="2" spans="1:8" ht="12.75">
      <c r="A2" s="119" t="s">
        <v>1</v>
      </c>
      <c r="H2" s="59"/>
    </row>
    <row r="3" spans="1:8" ht="12.75">
      <c r="A3" s="119"/>
      <c r="D3" s="126" t="s">
        <v>107</v>
      </c>
      <c r="E3" s="64" t="s">
        <v>135</v>
      </c>
      <c r="G3" s="64"/>
      <c r="H3" s="59"/>
    </row>
    <row r="4" spans="4:5" ht="12.75">
      <c r="D4" s="126" t="s">
        <v>107</v>
      </c>
      <c r="E4" t="s">
        <v>136</v>
      </c>
    </row>
    <row r="5" spans="1:10" s="80" customFormat="1" ht="43.5" customHeight="1">
      <c r="A5" s="61" t="s">
        <v>123</v>
      </c>
      <c r="B5" s="61" t="s">
        <v>98</v>
      </c>
      <c r="C5" s="61" t="s">
        <v>124</v>
      </c>
      <c r="D5" s="61" t="s">
        <v>125</v>
      </c>
      <c r="E5" s="61" t="s">
        <v>126</v>
      </c>
      <c r="F5" s="101" t="s">
        <v>176</v>
      </c>
      <c r="G5" s="102" t="s">
        <v>177</v>
      </c>
      <c r="H5" s="101" t="s">
        <v>178</v>
      </c>
      <c r="I5" s="63" t="s">
        <v>105</v>
      </c>
      <c r="J5" s="101" t="s">
        <v>179</v>
      </c>
    </row>
    <row r="6" spans="1:10" s="80" customFormat="1" ht="8.25">
      <c r="A6" s="112" t="s">
        <v>110</v>
      </c>
      <c r="B6" s="112" t="s">
        <v>111</v>
      </c>
      <c r="C6" s="112" t="s">
        <v>122</v>
      </c>
      <c r="D6" s="112" t="s">
        <v>112</v>
      </c>
      <c r="E6" s="112" t="s">
        <v>113</v>
      </c>
      <c r="F6" s="112" t="s">
        <v>114</v>
      </c>
      <c r="G6" s="112" t="s">
        <v>115</v>
      </c>
      <c r="H6" s="112" t="s">
        <v>116</v>
      </c>
      <c r="I6" s="112" t="s">
        <v>117</v>
      </c>
      <c r="J6" s="112" t="s">
        <v>118</v>
      </c>
    </row>
    <row r="7" spans="1:10" ht="348.75" customHeight="1">
      <c r="A7" s="7" t="s">
        <v>110</v>
      </c>
      <c r="B7" s="68" t="s">
        <v>77</v>
      </c>
      <c r="C7" s="62"/>
      <c r="D7" s="7" t="s">
        <v>119</v>
      </c>
      <c r="E7" s="7">
        <v>11</v>
      </c>
      <c r="F7" s="8"/>
      <c r="G7" s="8">
        <f>(F7*I7)+F7</f>
        <v>0</v>
      </c>
      <c r="H7" s="8">
        <f>E7*F7</f>
        <v>0</v>
      </c>
      <c r="I7" s="71"/>
      <c r="J7" s="8">
        <f>(H7*I7)+H7</f>
        <v>0</v>
      </c>
    </row>
    <row r="8" spans="1:10" ht="81" customHeight="1">
      <c r="A8" s="7" t="s">
        <v>111</v>
      </c>
      <c r="B8" s="30" t="s">
        <v>181</v>
      </c>
      <c r="C8" s="62"/>
      <c r="D8" s="7" t="s">
        <v>119</v>
      </c>
      <c r="E8" s="7">
        <v>1</v>
      </c>
      <c r="F8" s="8"/>
      <c r="G8" s="8">
        <f>(F8*I8)+F8</f>
        <v>0</v>
      </c>
      <c r="H8" s="8">
        <f>E8*F8</f>
        <v>0</v>
      </c>
      <c r="I8" s="71"/>
      <c r="J8" s="8">
        <f>(H8*I8)+H8</f>
        <v>0</v>
      </c>
    </row>
    <row r="9" spans="1:10" ht="12.75">
      <c r="A9" s="72"/>
      <c r="B9" s="128"/>
      <c r="C9" s="33"/>
      <c r="D9" s="33"/>
      <c r="E9" s="33"/>
      <c r="F9" s="33"/>
      <c r="G9" s="33" t="s">
        <v>133</v>
      </c>
      <c r="H9" s="127">
        <f>SUM(H7:H8)</f>
        <v>0</v>
      </c>
      <c r="I9" s="127"/>
      <c r="J9" s="127">
        <f>SUM(J7:J8)</f>
        <v>0</v>
      </c>
    </row>
    <row r="10" spans="2:10" ht="12.75">
      <c r="B10" s="39"/>
      <c r="E10" s="73" t="s">
        <v>134</v>
      </c>
      <c r="F10" s="33"/>
      <c r="G10" s="73"/>
      <c r="H10" s="127"/>
      <c r="I10" s="277">
        <f>J9-H9</f>
        <v>0</v>
      </c>
      <c r="J10" s="278"/>
    </row>
    <row r="11" ht="12.75">
      <c r="A11" t="s">
        <v>154</v>
      </c>
    </row>
  </sheetData>
  <mergeCells count="1">
    <mergeCell ref="I10:J10"/>
  </mergeCells>
  <printOptions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7" sqref="J7"/>
    </sheetView>
  </sheetViews>
  <sheetFormatPr defaultColWidth="9.140625" defaultRowHeight="12.75"/>
  <cols>
    <col min="2" max="2" width="26.28125" style="0" customWidth="1"/>
    <col min="9" max="9" width="11.7109375" style="0" customWidth="1"/>
    <col min="10" max="10" width="12.57421875" style="0" customWidth="1"/>
  </cols>
  <sheetData>
    <row r="1" ht="12.75">
      <c r="I1" s="132" t="s">
        <v>171</v>
      </c>
    </row>
    <row r="3" spans="1:10" ht="13.5">
      <c r="A3" s="135" t="s">
        <v>170</v>
      </c>
      <c r="B3" s="136"/>
      <c r="C3" s="136"/>
      <c r="D3" s="136"/>
      <c r="E3" s="136"/>
      <c r="F3" s="137"/>
      <c r="G3" s="138"/>
      <c r="I3" s="138"/>
      <c r="J3" s="138"/>
    </row>
    <row r="4" spans="1:9" ht="13.5">
      <c r="A4" s="135"/>
      <c r="B4" s="136"/>
      <c r="C4" s="136"/>
      <c r="D4" s="136"/>
      <c r="E4" s="136"/>
      <c r="G4" s="139" t="s">
        <v>107</v>
      </c>
      <c r="H4" s="140" t="s">
        <v>162</v>
      </c>
      <c r="I4" s="141"/>
    </row>
    <row r="5" spans="1:10" ht="13.5">
      <c r="A5" s="135"/>
      <c r="B5" s="136"/>
      <c r="C5" s="136"/>
      <c r="D5" s="136"/>
      <c r="E5" s="136"/>
      <c r="F5" s="136"/>
      <c r="H5" t="s">
        <v>163</v>
      </c>
      <c r="I5" s="141"/>
      <c r="J5" s="142"/>
    </row>
    <row r="6" spans="1:10" ht="30.75">
      <c r="A6" s="143" t="s">
        <v>97</v>
      </c>
      <c r="B6" s="143" t="s">
        <v>98</v>
      </c>
      <c r="C6" s="143" t="s">
        <v>124</v>
      </c>
      <c r="D6" s="143" t="s">
        <v>164</v>
      </c>
      <c r="E6" s="143" t="s">
        <v>101</v>
      </c>
      <c r="F6" s="143" t="s">
        <v>176</v>
      </c>
      <c r="G6" s="143" t="s">
        <v>105</v>
      </c>
      <c r="H6" s="143" t="s">
        <v>177</v>
      </c>
      <c r="I6" s="143" t="s">
        <v>178</v>
      </c>
      <c r="J6" s="143" t="s">
        <v>179</v>
      </c>
    </row>
    <row r="7" spans="1:10" ht="105" customHeight="1">
      <c r="A7" s="144" t="s">
        <v>110</v>
      </c>
      <c r="B7" s="145" t="s">
        <v>174</v>
      </c>
      <c r="C7" s="146"/>
      <c r="D7" s="144" t="s">
        <v>119</v>
      </c>
      <c r="E7" s="144">
        <v>1</v>
      </c>
      <c r="F7" s="147"/>
      <c r="G7" s="148"/>
      <c r="H7" s="149">
        <f>(F7*G7)+F7</f>
        <v>0</v>
      </c>
      <c r="I7" s="149">
        <f>F7*E7</f>
        <v>0</v>
      </c>
      <c r="J7" s="149">
        <f>(I7*G7)+I7</f>
        <v>0</v>
      </c>
    </row>
    <row r="8" spans="1:10" ht="12.75">
      <c r="A8" s="150"/>
      <c r="B8" s="151"/>
      <c r="C8" s="152"/>
      <c r="D8" s="152"/>
      <c r="E8" s="152"/>
      <c r="F8" s="152"/>
      <c r="G8" s="152"/>
      <c r="H8" s="153" t="s">
        <v>133</v>
      </c>
      <c r="I8" s="154">
        <f>SUM(I7)</f>
        <v>0</v>
      </c>
      <c r="J8" s="155">
        <f>SUM(J7)</f>
        <v>0</v>
      </c>
    </row>
    <row r="9" spans="1:10" ht="12.75">
      <c r="A9" s="156"/>
      <c r="B9" s="156"/>
      <c r="C9" s="156"/>
      <c r="D9" s="156"/>
      <c r="E9" s="156"/>
      <c r="F9" s="156"/>
      <c r="G9" s="157" t="s">
        <v>165</v>
      </c>
      <c r="H9" s="158"/>
      <c r="I9" s="159">
        <f>J8-I8</f>
        <v>0</v>
      </c>
      <c r="J9" s="160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F14" sqref="F14"/>
    </sheetView>
  </sheetViews>
  <sheetFormatPr defaultColWidth="9.140625" defaultRowHeight="12.75"/>
  <cols>
    <col min="2" max="2" width="38.28125" style="0" customWidth="1"/>
    <col min="9" max="9" width="10.57421875" style="0" customWidth="1"/>
    <col min="10" max="10" width="11.7109375" style="0" customWidth="1"/>
  </cols>
  <sheetData>
    <row r="1" ht="12.75">
      <c r="H1" s="132" t="s">
        <v>172</v>
      </c>
    </row>
    <row r="2" spans="1:10" ht="13.5">
      <c r="A2" s="135" t="s">
        <v>173</v>
      </c>
      <c r="B2" s="136"/>
      <c r="C2" s="136"/>
      <c r="D2" s="136"/>
      <c r="E2" s="136"/>
      <c r="F2" s="137"/>
      <c r="G2" s="138"/>
      <c r="I2" s="138"/>
      <c r="J2" s="138"/>
    </row>
    <row r="3" spans="1:9" ht="13.5">
      <c r="A3" s="135"/>
      <c r="B3" s="136"/>
      <c r="C3" s="136"/>
      <c r="D3" s="136"/>
      <c r="E3" s="136"/>
      <c r="G3" s="139" t="s">
        <v>107</v>
      </c>
      <c r="H3" s="140" t="s">
        <v>166</v>
      </c>
      <c r="I3" s="141"/>
    </row>
    <row r="4" spans="1:10" ht="13.5">
      <c r="A4" s="135"/>
      <c r="B4" s="136"/>
      <c r="C4" s="136"/>
      <c r="D4" s="136"/>
      <c r="E4" s="136"/>
      <c r="F4" s="136"/>
      <c r="H4" t="s">
        <v>167</v>
      </c>
      <c r="I4" s="141"/>
      <c r="J4" s="142"/>
    </row>
    <row r="5" spans="1:10" ht="30.75">
      <c r="A5" s="143" t="s">
        <v>97</v>
      </c>
      <c r="B5" s="143" t="s">
        <v>98</v>
      </c>
      <c r="C5" s="143" t="s">
        <v>124</v>
      </c>
      <c r="D5" s="143" t="s">
        <v>164</v>
      </c>
      <c r="E5" s="143" t="s">
        <v>101</v>
      </c>
      <c r="F5" s="143" t="s">
        <v>176</v>
      </c>
      <c r="G5" s="143" t="s">
        <v>105</v>
      </c>
      <c r="H5" s="143" t="s">
        <v>177</v>
      </c>
      <c r="I5" s="143" t="s">
        <v>178</v>
      </c>
      <c r="J5" s="143" t="s">
        <v>179</v>
      </c>
    </row>
    <row r="6" spans="1:10" ht="201" customHeight="1">
      <c r="A6" s="144" t="s">
        <v>110</v>
      </c>
      <c r="B6" s="145" t="s">
        <v>85</v>
      </c>
      <c r="C6" s="146"/>
      <c r="D6" s="144" t="s">
        <v>119</v>
      </c>
      <c r="E6" s="144">
        <v>3</v>
      </c>
      <c r="F6" s="147"/>
      <c r="G6" s="148"/>
      <c r="H6" s="149">
        <f>(F6*G6)+F6</f>
        <v>0</v>
      </c>
      <c r="I6" s="149">
        <f>F6*E6</f>
        <v>0</v>
      </c>
      <c r="J6" s="149">
        <f>(I6*G6)+I6</f>
        <v>0</v>
      </c>
    </row>
    <row r="7" spans="1:10" ht="12.75">
      <c r="A7" s="150"/>
      <c r="B7" s="151"/>
      <c r="C7" s="152"/>
      <c r="D7" s="152"/>
      <c r="E7" s="152"/>
      <c r="F7" s="152"/>
      <c r="G7" s="152"/>
      <c r="H7" s="153" t="s">
        <v>133</v>
      </c>
      <c r="I7" s="154">
        <f>SUM(I6)</f>
        <v>0</v>
      </c>
      <c r="J7" s="155">
        <f>SUM(J6)</f>
        <v>0</v>
      </c>
    </row>
    <row r="8" spans="1:10" ht="12.75">
      <c r="A8" s="156"/>
      <c r="B8" s="156"/>
      <c r="C8" s="156"/>
      <c r="D8" s="156"/>
      <c r="E8" s="156"/>
      <c r="F8" s="156"/>
      <c r="G8" s="157" t="s">
        <v>165</v>
      </c>
      <c r="H8" s="158"/>
      <c r="I8" s="159">
        <f>J7-I7</f>
        <v>0</v>
      </c>
      <c r="J8" s="160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luiza.grys</dc:creator>
  <cp:keywords/>
  <dc:description/>
  <cp:lastModifiedBy>grazyna.czarnecka</cp:lastModifiedBy>
  <cp:lastPrinted>2013-12-12T08:55:13Z</cp:lastPrinted>
  <dcterms:created xsi:type="dcterms:W3CDTF">2012-06-15T06:12:08Z</dcterms:created>
  <dcterms:modified xsi:type="dcterms:W3CDTF">2013-12-12T09:47:12Z</dcterms:modified>
  <cp:category/>
  <cp:version/>
  <cp:contentType/>
  <cp:contentStatus/>
</cp:coreProperties>
</file>