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Pakiet 2" sheetId="1" r:id="rId1"/>
    <sheet name="Pakiet 5" sheetId="2" r:id="rId2"/>
    <sheet name="Pakiet 7" sheetId="3" r:id="rId3"/>
  </sheets>
  <definedNames>
    <definedName name="_xlnm.Print_Area" localSheetId="1">'Pakiet 5'!$A$1:$L$32</definedName>
  </definedNames>
  <calcPr fullCalcOnLoad="1"/>
</workbook>
</file>

<file path=xl/sharedStrings.xml><?xml version="1.0" encoding="utf-8"?>
<sst xmlns="http://schemas.openxmlformats.org/spreadsheetml/2006/main" count="173" uniqueCount="115">
  <si>
    <t>Lp</t>
  </si>
  <si>
    <t>Opis produktu</t>
  </si>
  <si>
    <t>Nazwa handlowa, kod katalogowy, producent</t>
  </si>
  <si>
    <t>Ilość</t>
  </si>
  <si>
    <t>Cena brutto</t>
  </si>
  <si>
    <t>Wartość netto</t>
  </si>
  <si>
    <t>szt</t>
  </si>
  <si>
    <t>Razem</t>
  </si>
  <si>
    <t>J.m</t>
  </si>
  <si>
    <t>Cena netto</t>
  </si>
  <si>
    <t>Wartość brutto</t>
  </si>
  <si>
    <t>op</t>
  </si>
  <si>
    <t>Prowadnik z dwiema końcówkami roboczymi o długości 5 i 10 cm, z nitinolowym rdzeniem odpornym na załamania, izolowany elektrycznie, z markerami pomiaru odległości widocznymi w promieniach RTG, średnica .035” – końcówka prosta i zagięta w sztywności standardowej i zwiększonej, długość 260 i 450 cm, dwukolorowy, zapewniający możliwość kontroli ruchu i położenia (2 szt. w opakowaniu)</t>
  </si>
  <si>
    <t>Sfinkterotom obrotowy jednorazowego użytku,z niezależnymi kanałami dla prowadnika i podawania kontrastu, średnica 7.0 - 5.5 Fr, dł. robocza 200 cm, dł. cięciwy tnącej 20 i 30 mm, nos 5 mm, średnica noska do wyboru:3,9mm,4,4mm</t>
  </si>
  <si>
    <t>Balon do rozszerzania dróg żółciowych wysokociśnieniowy, z zaokrąglonymi końcami, dł. balonu 2cm i 4cm, średnica balonu 4, 6, 8,10 mm (do wyboru), współpracuje z prowadnikiem .035”o dł. 260 oraz 450 cm</t>
  </si>
  <si>
    <t>Urządzenie do inflacji z manometrem, posiadające funkcję szybkiej pre-inflacji i szybkiej deflacji.</t>
  </si>
  <si>
    <t>Protezy do dróg żółciowych typu Amsterdam zagieta od strony XII-cy o średnicy 7 Fr, 10 Fr, wymagane długości:  5,7,10,12,15cm</t>
  </si>
  <si>
    <t>Protezy do dróg żółciowych cienkościenne z zagięciem dwunastniczym i środkowym. Średnica protez: 7 Fr, 8,5 Fr, 10 Fr; długości protez: 5,7,9,12,15,18cm.</t>
  </si>
  <si>
    <t>Koszyk trapezoidalny w stalowym pancerzu do ekstrakcji złogów z funkcją awaryjnej litotrypsji, z zabezpieczeniem przed uwięźnięciem złogu wewnątrz kosza, współpracuje z prowadnikiem o średnicy .035”, min. średnica kanału roboczego 3.2 mm, wymagane rozmiary kosza: 1.5 x 3; 2 x 4 cm 2.5 x 5 i 3 x 6 cm</t>
  </si>
  <si>
    <t>Papillotom igłowy - trójkanałowy; długość igły 4-6 mm; średnica zewnętrzna 7.0-5.5 Fr; średnica końcówki 4.8 Fr; zalecany prowadnik 0,035".</t>
  </si>
  <si>
    <t>Trzykanałowy cewnik balonowy do usuwania złogów z dróg żółciowych; średnica katateru 7 - 6 Fr; długość 200 cm; średnica balonu 9 -12 mm, 12-15mm, 15-18mm; ujście kontrastu powyżej lub poniżej balonu; zalecany prowadnik -  .035"</t>
  </si>
  <si>
    <t>Samorozprężalny stent wykonany ze stopu kobaltowo - chromowo - niklowego zapewniający dobrą widoczność całego stentu w promieniach RTG, dostępny w wersji niepokrywanej i pokrywanej (stent pokrywany z niepokrytymi końcami); dostępne średnice: 8mm i 10mm- długość stentów: 4, 6, 8cm stent zamontowany na zestawie wprowadzającym o średnicy 7,5- 8 Fr, współpracujący z prowadnikiem .035” o długości:  450cm, możliwość otwierania i zamykania stentu na zestawie do 75% i złożenia zestawu do pozycji wyjściowej, markery RTG na zestawie pozwalające na kontrolę stopnia uwolnienia stentu oraz jednoznaczne określenie punktu, po przekroczeniu, którego nie jest możliwe zamknięcie stentu.</t>
  </si>
  <si>
    <t>Pętle do polipektomii owalne jednorazowego użytku, wykonane z plecionego drutu o średniej sztywności, długość robocza min 240cm, średnica osłonki 2,4mm, średnica otwartej pętli 13mm, 27mm, 30mm, rękojeść skalowana. Opakowanie x 5sztuk.</t>
  </si>
  <si>
    <t>Pętle do polipektomii jednorazowego użytku, wykonane z usztywnionego plecionego drutu, długość robocza min 240cm, średnica osłonki 2,4mm, średnica otwartej pętli 13mm, 27mm, 30mm,dostępne kształty: owal, hexagonal, crescent, okrągła.Opakowanie x 10sztuk.</t>
  </si>
  <si>
    <t>Szczypce biopsyjne jednorazowego użytku, średnica 2,4mm i 2,8mm, długośc robocza 160 i 240cm, łyżeczki z okienkiem i ząbkami z możliwością biopsji stycznej, osłonka z tworzywa sztucznego pokryta substancją hydrofilną z markerami sygnalizacyjnymi odległość do wyboru z igłą i bez igły,trzy  rozmiary łyżeczek operacyjnych (okrągłe i elipsoidalne z okienkiem bocznym oraz duże pogłębione z podwójnymi okienkami) Opakowanie x 40szt</t>
  </si>
  <si>
    <t>Klipsy hemostatyczne jednorazowego użytku, z klipsem załadowanym do zestawu, szerokość rozwarcia ramion klipsa 11mm, z możliwością kilkukrotnego otwarcia i zamknięcia ramion klipsa przed całkowitym uwolnieniem, dostępne w długościach pozwalających na zastosowanie w gastro i kolonoskopie, min. średnica kanału roboczego 2,8mm. Opakowanie x 10szt</t>
  </si>
  <si>
    <t>Poz 4 każdy rozmiar</t>
  </si>
  <si>
    <t>Poz 8 rozm 2,5 x 5; 3 x 6 po 1szt</t>
  </si>
  <si>
    <t xml:space="preserve">Poz 11 dł 6 i 8cm po 1szt </t>
  </si>
  <si>
    <t>Poz 10, 12 po 1szt każdy rozmiar</t>
  </si>
  <si>
    <t>Poz 17 1op</t>
  </si>
  <si>
    <t>jm</t>
  </si>
  <si>
    <t>RAZEM</t>
  </si>
  <si>
    <t>Balony do poszerzania zwężeń przełykowych i jelitowych o zmiennej średnicy (z prowadnikiem w komplecie) regulowanej ciśnieniem cieczy wewnątrz balonu-trójstopniowy, z zaokrąglonymi końcami pozwalającymi na obserwację miejsca dylatacji poprzez ścianę balonu, dł. balonu 5,5cm, wymagane zakresy średnic balonu: 6-8; 8-10; 10-12; 12-15; 15-18; 18-20mm, dł.robocza kateteru 180cm i 240cm; wszystkie średnice balonów współpracują z kanałem roboczym endoskopu o śr.2,8mm</t>
  </si>
  <si>
    <t>L.P.</t>
  </si>
  <si>
    <t xml:space="preserve">Nazwa </t>
  </si>
  <si>
    <t>j.m.</t>
  </si>
  <si>
    <t>ilość</t>
  </si>
  <si>
    <t>cena jednostkowa netto</t>
  </si>
  <si>
    <t>VAT%</t>
  </si>
  <si>
    <t>Cena Brutto</t>
  </si>
  <si>
    <t>Wartość Netto</t>
  </si>
  <si>
    <t>1.</t>
  </si>
  <si>
    <t>szt.</t>
  </si>
  <si>
    <t>2.</t>
  </si>
  <si>
    <t>3.</t>
  </si>
  <si>
    <t>4.</t>
  </si>
  <si>
    <t>Jednorazowa pętla do polipektomii z funkcją rotacji, monofilamentana, średnica( do wyboru przez zamawiającego): 6,10,15,25,35 mm, średnica  tuby: 2,3-2,5mm, długość 230cm</t>
  </si>
  <si>
    <t>5.</t>
  </si>
  <si>
    <t>Jednorazowa pętla do polipektomii z funkcją rotacji,z drutu plecionego, średnica: 35 mm, średnica tuby 2,3-2,5mm, długość 230cm</t>
  </si>
  <si>
    <t>6.</t>
  </si>
  <si>
    <t>7.</t>
  </si>
  <si>
    <t>Jednorazowa szczoteczka czyszcząca do kanałow roboczych endoskopu, dwustronna, średnica włosia 5mm, długość 230cm, srednica 1,9m</t>
  </si>
  <si>
    <t>w tym wartość podatku vat</t>
  </si>
  <si>
    <t>op.</t>
  </si>
  <si>
    <t>8.</t>
  </si>
  <si>
    <t>PAKIET nr 5 NARZĘDZIA ENDOSKOPOWE 3</t>
  </si>
  <si>
    <t>Nazwa</t>
  </si>
  <si>
    <t>VAT</t>
  </si>
  <si>
    <t>Ustniki wielorazowe dla dorosłych do wszystkich endoskopów o max. średnicy zewnętrznej sondy 15mm górnego odcinka p.p.</t>
  </si>
  <si>
    <t>Zawór woda /powietrze do wideoendoskopów firmy Olympus</t>
  </si>
  <si>
    <t>Zawór ssący do wideoendoskopów</t>
  </si>
  <si>
    <t>Szczypce biopsyjne kolonoskopowe, wielorazowe,łyżeczki biopsyjne  typu duże  Okrągłe z Okienkiem i z Igłą z koienkiem  igłą,długość narzędzia 230 cm, minimalna średnica  kanału roboczego 3,7mm</t>
  </si>
  <si>
    <t>Zatyczka do gniazda kanałów gastro,kolo i duodenoskopu firmy Olympus</t>
  </si>
  <si>
    <t>Adapter do płukania kanałów</t>
  </si>
  <si>
    <t>Adaptery do czyszczenia kanału ssącego</t>
  </si>
  <si>
    <t>9.</t>
  </si>
  <si>
    <t>Rurka do spłukania do gastro,kolonoskopów firmy Olympus</t>
  </si>
  <si>
    <t>10.</t>
  </si>
  <si>
    <t xml:space="preserve">Przyłącze dodatkowego doprowadzenia wody </t>
  </si>
  <si>
    <t>11.</t>
  </si>
  <si>
    <t>12.</t>
  </si>
  <si>
    <t>Filtr do myjni</t>
  </si>
  <si>
    <t>13.</t>
  </si>
  <si>
    <t>Szczypce biopsyjne gastroskopowe, wielorazowe,łyżeczki biopsyjne typu standardowe  Owalne  z  Okienkiem i "Ząb Szczura",min.średnica kanału roboczego 2,8mm,długość narzędzia 155cm, średnica kanał roboczego 2,8mm</t>
  </si>
  <si>
    <t>14.</t>
  </si>
  <si>
    <t>Pojemnik na płyn ( do pompy OFP)</t>
  </si>
  <si>
    <t>15.</t>
  </si>
  <si>
    <t>16.</t>
  </si>
  <si>
    <t>Pasek do montażu pojemnika do OFP</t>
  </si>
  <si>
    <t>17.</t>
  </si>
  <si>
    <t>Filtry do KV-2I, KV-4, KV-5, SSU-II  a 10szt.</t>
  </si>
  <si>
    <t>18.</t>
  </si>
  <si>
    <t xml:space="preserve"> 2l pojemnik uniwersalny do pompy ssącej endoskopowej </t>
  </si>
  <si>
    <t>19.</t>
  </si>
  <si>
    <t>20.</t>
  </si>
  <si>
    <t>Szczotka standardowa - wielorazowa, do czyszczenia  kanałów endospopów do wszystkich rodzajów endoskopów, sigmoidoskopów i duodenoskopów) zakończona kulką               ( wielorazowego użytku) , długość ok. 220cm, minimalna średnica kanału roboczego od 2,0 cm</t>
  </si>
  <si>
    <t>21.</t>
  </si>
  <si>
    <t>Zatyczka uszczelniająca/ wodoodporna</t>
  </si>
  <si>
    <t>22.</t>
  </si>
  <si>
    <t>Akcesoria do procesora video Maj-1430 - kabel videodenoskopu do CV-165, -180, -190</t>
  </si>
  <si>
    <t xml:space="preserve">       RAZEM</t>
  </si>
  <si>
    <t xml:space="preserve">Akcesoria endoskopowe muszą być kompatybilne z urządzeniami endoskopowymi będącymi w posiadaniu Zamawiającego (firmy Olympus). </t>
  </si>
  <si>
    <t xml:space="preserve"> Pakiet 2 narzędzia endoskopowe ERCP i rozszerzenie</t>
  </si>
  <si>
    <t>PAKIET nr 7 NARZEDZIA ENDOSKOPOWE 5</t>
  </si>
  <si>
    <t>Zamawiający wymaga, aby dostawa stentów była realizowana poprzez zdeponowanie w "banku" , zorganizowanym przez Wykonawcę w siedzibie Zamawiającego  dla następujących pozycji asortymentowych:</t>
  </si>
  <si>
    <t>Prowadnik hydrofilny z nitinolowym rdzeniem odpornym na załamania z hydrofilną końcówką roboczą o długości 5 cm zawierającą wolfram, w części dystalnej pokryty tworzywem zmniejszającym tarcie i ułatwiającym wymianę narzędzi, izolowany elektrycznie, dostępne średnice i długości:
0.025”, średnica końcówki .025"-.20" – sztywność standardowa, końcówka prosta, dł.260 i 450cm,
0.035”, średnica końcówki .035-.027" – sztywność standardowa, końcówka prosta i zagięta, dł.260 i  450cm,
0.035”, średnica końcówki .035-.027"– o zwiększonej sztywności, końcówka prosta i zagięta, dł.260 i 450cm,
(2 szt. w opakowaniu)</t>
  </si>
  <si>
    <t>vat%</t>
  </si>
  <si>
    <t xml:space="preserve">w tym vat </t>
  </si>
  <si>
    <t>zał.3.2 do siwz</t>
  </si>
  <si>
    <t>Wężyk do OFP-1,  opakowanie handlowe a 10szt.</t>
  </si>
  <si>
    <t>Pokrywa na słoik do wielorazowego użytku (do pompy z pozycji 14)</t>
  </si>
  <si>
    <t>Filtry do pompy płuczącej opakowanie handlowe a10szt.</t>
  </si>
  <si>
    <r>
      <t>Balony do poszerzania zwężeń przełyku i odźwiernika z prowadnikiem o zmiennej średnicy regulowanej ciśnieniem cieczy wewnątrz balonu-trójstopniowy, z zaokrąglonymi końcami pozwalającymi na obserwację miejsca dylatacji poprzez ścianę balonu oraz dodatkowym kanałem na prowadnik, dł. balonu 5,5cm, wymagane zakresy średnic balonu: 6-8; 8-10; 10-12; 12-15; 15-18; 18-20mm, kateter o średnicy Fr 6 *</t>
    </r>
    <r>
      <rPr>
        <i/>
        <sz val="12"/>
        <color indexed="8"/>
        <rFont val="Times New Roman"/>
        <family val="1"/>
      </rPr>
      <t>Zamawiający dopuszcza katerer o średnicy 7,5</t>
    </r>
    <r>
      <rPr>
        <sz val="12"/>
        <color indexed="8"/>
        <rFont val="Times New Roman"/>
        <family val="1"/>
      </rPr>
      <t xml:space="preserve"> Fr i dł.180cm i 240cm,cewnik zawiera fluoroscenczjną metkę z jednoznaczną informacją o średnicah i odpowiadajączm im ciśnieniu, wszystkie średnice balonów współpracują z kanałem roboczym endoskopu o śr.2,8mm</t>
    </r>
  </si>
  <si>
    <t>po zmianie</t>
  </si>
  <si>
    <t xml:space="preserve"> </t>
  </si>
  <si>
    <t>*zmiana odpowiedzią 1</t>
  </si>
  <si>
    <t>Załącznik 3.5 do SIWZ po zmianie</t>
  </si>
  <si>
    <r>
      <t>Kleszcze biopsyjne gastroskopowe, ze stali nierdzewnej, wielorazowe ( autoklawowalne), średnica 2,3mm *</t>
    </r>
    <r>
      <rPr>
        <i/>
        <sz val="10"/>
        <rFont val="Arial"/>
        <family val="2"/>
      </rPr>
      <t>lub 2,4mm</t>
    </r>
    <r>
      <rPr>
        <sz val="10"/>
        <rFont val="Arial"/>
        <family val="2"/>
      </rPr>
      <t>, do kanału roboczego min.2,8. Typ łyżeczek : do wyboru przez zamawiajacego): owalne z okienkiem lub aligatorki: dł. narzędzia 160cm: dystalny odcinek osłonki spiralnej polerowany</t>
    </r>
  </si>
  <si>
    <r>
      <t xml:space="preserve">Kleszcze biopsyjne kolonoskopowe, ze stali nierdzewnej, wielorazowe ( autoklawowalne), srednica 2,3mm </t>
    </r>
    <r>
      <rPr>
        <i/>
        <sz val="10"/>
        <rFont val="Arial"/>
        <family val="2"/>
      </rPr>
      <t>*lub 2,4mm</t>
    </r>
    <r>
      <rPr>
        <sz val="10"/>
        <rFont val="Arial"/>
        <family val="2"/>
      </rPr>
      <t>, do kanału roboczego min.2,8mm. Typ łyżeczek: (do wyboru przez zamawiajacego): owalne z okienkiem lub aligatorki: dł. narzędzia 230cm: dystalny odcinek osłonki spiralnej polerowany</t>
    </r>
  </si>
  <si>
    <r>
      <t>Kleszcze do usuwania ciał obcych ze stali nierdzewnej, wielorazowe ( autoklawowalne) średnica 2,3mm *</t>
    </r>
    <r>
      <rPr>
        <i/>
        <sz val="10"/>
        <rFont val="Arial"/>
        <family val="2"/>
      </rPr>
      <t>lub 2,4mm</t>
    </r>
    <r>
      <rPr>
        <sz val="10"/>
        <rFont val="Arial"/>
        <family val="2"/>
      </rPr>
      <t>, do kanału roboczego min. 2,8mm, blansze typu wydłużone " aligatorki", długosc narzędzia 230cm</t>
    </r>
  </si>
  <si>
    <r>
      <t xml:space="preserve">Igła do ostrzykiwania, średnica 0,7mm (22G) o długości ostrza 5mm, długość narzedzia 230cm, Osłona o średnicy 2,3mm </t>
    </r>
    <r>
      <rPr>
        <i/>
        <sz val="10"/>
        <rFont val="Arial"/>
        <family val="2"/>
      </rPr>
      <t>*lub 2,4mm</t>
    </r>
    <r>
      <rPr>
        <sz val="10"/>
        <rFont val="Arial"/>
        <family val="2"/>
      </rPr>
      <t>, z mechanizmem długopisowym zapobiegajjącym niekontrolowanemu wysuwaniu i chowaniu się ostrza, obsługiwanym jednym kciukiem, w komplecie strzykawka</t>
    </r>
  </si>
  <si>
    <r>
      <t>Kapturek do TJF-140, 160, 160VR/2PC  *</t>
    </r>
    <r>
      <rPr>
        <i/>
        <sz val="9"/>
        <rFont val="Microsoft Sans Serif"/>
        <family val="2"/>
      </rPr>
      <t>Zamawiający dopuszcza także opakowania po 2 szt. w ilości 3 opakowań. Wówczas należy dokonać przeliczenia i zmiany ilości i podać wielkość zaoferowanego opakowania</t>
    </r>
  </si>
  <si>
    <t>Załącznik 3.7 do SIWZ po zmianie</t>
  </si>
  <si>
    <t xml:space="preserve">*zmiana odpowiedzią 1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</si>
</sst>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\ &quot;zł&quot;"/>
    <numFmt numFmtId="167" formatCode="#,##0.0000\ &quot;zł&quot;"/>
    <numFmt numFmtId="168" formatCode="#,##0.00_ ;\-#,##0.00\ 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2"/>
      <name val="Arial Narrow"/>
      <family val="2"/>
    </font>
    <font>
      <sz val="7"/>
      <name val="Arial CE"/>
      <family val="2"/>
    </font>
    <font>
      <sz val="5"/>
      <name val="Arial CE"/>
      <family val="2"/>
    </font>
    <font>
      <sz val="7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6"/>
      <name val="Times New Roman"/>
      <family val="1"/>
    </font>
    <font>
      <sz val="11"/>
      <name val="Microsoft Sans Serif"/>
      <family val="2"/>
    </font>
    <font>
      <sz val="9"/>
      <name val="Microsoft Sans Serif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9"/>
      <name val="Microsoft Sans Serif"/>
      <family val="2"/>
    </font>
    <font>
      <sz val="8"/>
      <name val="Arial CE"/>
      <family val="0"/>
    </font>
    <font>
      <b/>
      <sz val="11"/>
      <name val="Microsoft Sans Serif"/>
      <family val="2"/>
    </font>
    <font>
      <b/>
      <sz val="11"/>
      <name val="Arial CE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wrapText="1"/>
    </xf>
    <xf numFmtId="0" fontId="8" fillId="0" borderId="4" xfId="0" applyNumberFormat="1" applyFont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0" fillId="0" borderId="7" xfId="17" applyFont="1" applyBorder="1" applyAlignment="1" applyProtection="1">
      <alignment horizontal="center" vertical="center" wrapText="1"/>
      <protection locked="0"/>
    </xf>
    <xf numFmtId="0" fontId="11" fillId="0" borderId="7" xfId="17" applyFont="1" applyBorder="1" applyAlignment="1" applyProtection="1">
      <alignment horizontal="center" vertical="center" wrapText="1"/>
      <protection locked="0"/>
    </xf>
    <xf numFmtId="0" fontId="12" fillId="0" borderId="7" xfId="17" applyFont="1" applyBorder="1" applyAlignment="1" applyProtection="1">
      <alignment horizontal="center" vertical="center" wrapText="1"/>
      <protection locked="0"/>
    </xf>
    <xf numFmtId="9" fontId="10" fillId="0" borderId="7" xfId="18" applyNumberFormat="1" applyFont="1" applyBorder="1" applyAlignment="1">
      <alignment horizontal="center" vertical="center" wrapText="1"/>
      <protection/>
    </xf>
    <xf numFmtId="4" fontId="10" fillId="0" borderId="7" xfId="18" applyNumberFormat="1" applyFont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  <xf numFmtId="0" fontId="0" fillId="0" borderId="7" xfId="17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left" vertical="center" wrapText="1"/>
    </xf>
    <xf numFmtId="0" fontId="1" fillId="0" borderId="7" xfId="17" applyFill="1" applyBorder="1" applyAlignment="1" applyProtection="1">
      <alignment horizontal="center" vertical="center" wrapText="1"/>
      <protection locked="0"/>
    </xf>
    <xf numFmtId="166" fontId="0" fillId="0" borderId="7" xfId="0" applyNumberFormat="1" applyFill="1" applyBorder="1" applyAlignment="1">
      <alignment horizontal="center" vertical="center"/>
    </xf>
    <xf numFmtId="9" fontId="1" fillId="0" borderId="7" xfId="17" applyNumberFormat="1" applyFill="1" applyBorder="1" applyAlignment="1">
      <alignment horizontal="center" vertical="center" wrapText="1"/>
      <protection/>
    </xf>
    <xf numFmtId="0" fontId="0" fillId="0" borderId="7" xfId="17" applyFont="1" applyFill="1" applyBorder="1" applyAlignment="1" applyProtection="1">
      <alignment horizontal="left" vertical="center" wrapText="1"/>
      <protection locked="0"/>
    </xf>
    <xf numFmtId="0" fontId="0" fillId="0" borderId="7" xfId="17" applyFont="1" applyBorder="1" applyAlignment="1" applyProtection="1">
      <alignment horizontal="center" vertical="center" wrapText="1"/>
      <protection locked="0"/>
    </xf>
    <xf numFmtId="0" fontId="1" fillId="0" borderId="7" xfId="17" applyBorder="1" applyAlignment="1" applyProtection="1">
      <alignment horizontal="center" vertical="center" wrapText="1"/>
      <protection locked="0"/>
    </xf>
    <xf numFmtId="166" fontId="0" fillId="0" borderId="7" xfId="0" applyNumberFormat="1" applyBorder="1" applyAlignment="1">
      <alignment horizontal="center" vertical="center"/>
    </xf>
    <xf numFmtId="9" fontId="1" fillId="0" borderId="7" xfId="17" applyNumberForma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4" fillId="0" borderId="7" xfId="18" applyNumberFormat="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/>
    </xf>
    <xf numFmtId="166" fontId="0" fillId="0" borderId="7" xfId="0" applyNumberFormat="1" applyBorder="1" applyAlignment="1">
      <alignment/>
    </xf>
    <xf numFmtId="166" fontId="0" fillId="0" borderId="0" xfId="0" applyNumberFormat="1" applyAlignment="1">
      <alignment/>
    </xf>
    <xf numFmtId="0" fontId="15" fillId="0" borderId="7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7" xfId="17" applyFont="1" applyBorder="1" applyAlignment="1">
      <alignment horizontal="center" vertical="center" wrapText="1"/>
      <protection/>
    </xf>
    <xf numFmtId="0" fontId="18" fillId="0" borderId="7" xfId="17" applyFont="1" applyFill="1" applyBorder="1" applyAlignment="1">
      <alignment vertical="center" wrapText="1"/>
      <protection/>
    </xf>
    <xf numFmtId="0" fontId="19" fillId="0" borderId="7" xfId="17" applyFont="1" applyBorder="1" applyAlignment="1">
      <alignment horizontal="center" vertical="center" wrapText="1"/>
      <protection/>
    </xf>
    <xf numFmtId="0" fontId="20" fillId="0" borderId="7" xfId="18" applyFont="1" applyBorder="1" applyAlignment="1">
      <alignment horizontal="center" vertical="center" wrapText="1"/>
      <protection/>
    </xf>
    <xf numFmtId="166" fontId="21" fillId="0" borderId="7" xfId="0" applyNumberFormat="1" applyFont="1" applyBorder="1" applyAlignment="1">
      <alignment horizontal="center" vertical="center" wrapText="1"/>
    </xf>
    <xf numFmtId="9" fontId="20" fillId="0" borderId="7" xfId="18" applyNumberFormat="1" applyFont="1" applyBorder="1" applyAlignment="1" applyProtection="1">
      <alignment horizontal="center" vertical="center" wrapText="1"/>
      <protection locked="0"/>
    </xf>
    <xf numFmtId="0" fontId="19" fillId="0" borderId="7" xfId="17" applyFont="1" applyFill="1" applyBorder="1" applyAlignment="1">
      <alignment horizontal="center" vertical="center" wrapText="1"/>
      <protection/>
    </xf>
    <xf numFmtId="0" fontId="20" fillId="0" borderId="7" xfId="18" applyFont="1" applyFill="1" applyBorder="1" applyAlignment="1">
      <alignment horizontal="center" vertical="center" wrapText="1"/>
      <protection/>
    </xf>
    <xf numFmtId="166" fontId="21" fillId="0" borderId="7" xfId="0" applyNumberFormat="1" applyFont="1" applyFill="1" applyBorder="1" applyAlignment="1">
      <alignment horizontal="center" vertical="center" wrapText="1"/>
    </xf>
    <xf numFmtId="9" fontId="20" fillId="0" borderId="7" xfId="18" applyNumberFormat="1" applyFont="1" applyFill="1" applyBorder="1" applyAlignment="1" applyProtection="1">
      <alignment horizontal="center" vertical="center" wrapText="1"/>
      <protection locked="0"/>
    </xf>
    <xf numFmtId="0" fontId="23" fillId="0" borderId="7" xfId="17" applyFont="1" applyFill="1" applyBorder="1" applyAlignment="1">
      <alignment horizontal="center" vertical="center" wrapText="1"/>
      <protection/>
    </xf>
    <xf numFmtId="0" fontId="24" fillId="0" borderId="7" xfId="17" applyFont="1" applyFill="1" applyBorder="1" applyAlignment="1">
      <alignment vertical="center" wrapText="1"/>
      <protection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0" fillId="0" borderId="7" xfId="18" applyFont="1" applyBorder="1" applyAlignment="1">
      <alignment horizontal="center" vertical="center" wrapText="1"/>
      <protection/>
    </xf>
    <xf numFmtId="166" fontId="0" fillId="0" borderId="7" xfId="17" applyNumberFormat="1" applyFont="1" applyBorder="1" applyAlignment="1">
      <alignment horizontal="center" vertical="center" wrapText="1"/>
      <protection/>
    </xf>
    <xf numFmtId="0" fontId="26" fillId="0" borderId="0" xfId="17" applyFont="1" applyBorder="1" applyAlignment="1">
      <alignment horizontal="left" vertical="center" wrapText="1"/>
      <protection/>
    </xf>
    <xf numFmtId="0" fontId="27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 wrapText="1"/>
    </xf>
    <xf numFmtId="166" fontId="0" fillId="0" borderId="0" xfId="17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/>
    </xf>
    <xf numFmtId="4" fontId="20" fillId="0" borderId="7" xfId="18" applyNumberFormat="1" applyFont="1" applyBorder="1" applyAlignment="1" applyProtection="1">
      <alignment horizontal="center" vertical="center" wrapText="1"/>
      <protection locked="0"/>
    </xf>
    <xf numFmtId="4" fontId="20" fillId="0" borderId="7" xfId="18" applyNumberFormat="1" applyFont="1" applyBorder="1" applyAlignment="1">
      <alignment horizontal="center" vertical="center" wrapText="1"/>
      <protection/>
    </xf>
    <xf numFmtId="4" fontId="22" fillId="0" borderId="7" xfId="0" applyNumberFormat="1" applyFont="1" applyBorder="1" applyAlignment="1">
      <alignment horizontal="center" vertical="center" wrapText="1"/>
    </xf>
    <xf numFmtId="4" fontId="20" fillId="0" borderId="7" xfId="18" applyNumberFormat="1" applyFont="1" applyFill="1" applyBorder="1" applyAlignment="1">
      <alignment horizontal="center" vertical="center" wrapText="1"/>
      <protection/>
    </xf>
    <xf numFmtId="4" fontId="13" fillId="0" borderId="7" xfId="18" applyNumberFormat="1" applyFill="1" applyBorder="1" applyAlignment="1">
      <alignment horizontal="center" vertical="center" wrapText="1"/>
      <protection/>
    </xf>
    <xf numFmtId="4" fontId="13" fillId="0" borderId="7" xfId="18" applyNumberForma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4" fontId="6" fillId="0" borderId="4" xfId="20" applyNumberFormat="1" applyFont="1" applyFill="1" applyBorder="1" applyAlignment="1" applyProtection="1">
      <alignment horizontal="center" vertical="center"/>
      <protection/>
    </xf>
    <xf numFmtId="4" fontId="6" fillId="0" borderId="12" xfId="20" applyNumberFormat="1" applyFont="1" applyFill="1" applyBorder="1" applyAlignment="1" applyProtection="1">
      <alignment horizontal="center" vertical="center"/>
      <protection/>
    </xf>
    <xf numFmtId="4" fontId="6" fillId="0" borderId="10" xfId="20" applyNumberFormat="1" applyFont="1" applyFill="1" applyBorder="1" applyAlignment="1" applyProtection="1">
      <alignment horizontal="center" vertical="center"/>
      <protection/>
    </xf>
    <xf numFmtId="4" fontId="6" fillId="0" borderId="6" xfId="2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Alignment="1">
      <alignment/>
    </xf>
    <xf numFmtId="4" fontId="6" fillId="0" borderId="0" xfId="20" applyNumberFormat="1" applyFont="1" applyFill="1" applyBorder="1" applyAlignment="1" applyProtection="1">
      <alignment horizontal="center" vertical="center"/>
      <protection/>
    </xf>
    <xf numFmtId="9" fontId="6" fillId="0" borderId="4" xfId="20" applyNumberFormat="1" applyFont="1" applyFill="1" applyBorder="1" applyAlignment="1" applyProtection="1">
      <alignment horizontal="center" vertical="center"/>
      <protection/>
    </xf>
    <xf numFmtId="9" fontId="6" fillId="0" borderId="12" xfId="20" applyNumberFormat="1" applyFont="1" applyFill="1" applyBorder="1" applyAlignment="1" applyProtection="1">
      <alignment horizontal="center" vertical="center"/>
      <protection/>
    </xf>
    <xf numFmtId="9" fontId="6" fillId="0" borderId="10" xfId="20" applyNumberFormat="1" applyFont="1" applyFill="1" applyBorder="1" applyAlignment="1" applyProtection="1">
      <alignment horizontal="center" vertical="center"/>
      <protection/>
    </xf>
    <xf numFmtId="4" fontId="6" fillId="0" borderId="4" xfId="20" applyNumberFormat="1" applyFont="1" applyFill="1" applyBorder="1" applyAlignment="1" applyProtection="1">
      <alignment horizontal="right" vertical="center"/>
      <protection/>
    </xf>
    <xf numFmtId="4" fontId="6" fillId="0" borderId="6" xfId="20" applyNumberFormat="1" applyFont="1" applyFill="1" applyBorder="1" applyAlignment="1" applyProtection="1">
      <alignment horizontal="right" vertical="center"/>
      <protection/>
    </xf>
    <xf numFmtId="4" fontId="6" fillId="0" borderId="13" xfId="20" applyNumberFormat="1" applyFont="1" applyFill="1" applyBorder="1" applyAlignment="1" applyProtection="1">
      <alignment horizontal="right" vertical="center"/>
      <protection/>
    </xf>
    <xf numFmtId="0" fontId="17" fillId="0" borderId="7" xfId="17" applyFont="1" applyFill="1" applyBorder="1" applyAlignment="1">
      <alignment horizontal="center" vertical="center" wrapText="1"/>
      <protection/>
    </xf>
    <xf numFmtId="4" fontId="22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17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8" fillId="0" borderId="0" xfId="17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6" fillId="0" borderId="14" xfId="17" applyFont="1" applyBorder="1" applyAlignment="1">
      <alignment horizontal="left" vertical="center" wrapText="1"/>
      <protection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Excel Built-in Normal" xfId="17"/>
    <cellStyle name="Normalny_Arkusz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70" zoomScaleNormal="70" workbookViewId="0" topLeftCell="A1">
      <selection activeCell="B23" sqref="B23"/>
    </sheetView>
  </sheetViews>
  <sheetFormatPr defaultColWidth="9.140625" defaultRowHeight="12.75"/>
  <cols>
    <col min="1" max="1" width="5.00390625" style="0" customWidth="1"/>
    <col min="2" max="2" width="55.57421875" style="0" customWidth="1"/>
    <col min="3" max="3" width="17.28125" style="0" customWidth="1"/>
    <col min="4" max="4" width="5.00390625" style="0" customWidth="1"/>
    <col min="5" max="5" width="5.8515625" style="0" customWidth="1"/>
    <col min="6" max="6" width="10.28125" style="0" customWidth="1"/>
    <col min="7" max="7" width="5.7109375" style="0" customWidth="1"/>
    <col min="8" max="8" width="11.140625" style="0" customWidth="1"/>
    <col min="9" max="9" width="12.7109375" style="0" customWidth="1"/>
    <col min="10" max="10" width="15.00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07" t="s">
        <v>99</v>
      </c>
      <c r="I1" s="107"/>
      <c r="J1" s="1" t="s">
        <v>104</v>
      </c>
    </row>
    <row r="2" spans="1:10" s="3" customFormat="1" ht="20.25">
      <c r="A2" s="2"/>
      <c r="B2" s="2"/>
      <c r="C2" s="2"/>
      <c r="D2" s="2" t="s">
        <v>93</v>
      </c>
      <c r="E2" s="2"/>
      <c r="F2" s="2"/>
      <c r="G2" s="2"/>
      <c r="H2" s="2"/>
      <c r="I2" s="2"/>
      <c r="J2" s="2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4.5" customHeight="1">
      <c r="A4" s="4" t="s">
        <v>0</v>
      </c>
      <c r="B4" s="5" t="s">
        <v>1</v>
      </c>
      <c r="C4" s="6" t="s">
        <v>2</v>
      </c>
      <c r="D4" s="5" t="s">
        <v>8</v>
      </c>
      <c r="E4" s="5" t="s">
        <v>3</v>
      </c>
      <c r="F4" s="6" t="s">
        <v>9</v>
      </c>
      <c r="G4" s="6" t="s">
        <v>97</v>
      </c>
      <c r="H4" s="6" t="s">
        <v>4</v>
      </c>
      <c r="I4" s="6" t="s">
        <v>5</v>
      </c>
      <c r="J4" s="5" t="s">
        <v>10</v>
      </c>
    </row>
    <row r="5" spans="1:10" ht="239.25" customHeight="1">
      <c r="A5" s="7">
        <v>1</v>
      </c>
      <c r="B5" s="8" t="s">
        <v>96</v>
      </c>
      <c r="C5" s="9"/>
      <c r="D5" s="10" t="s">
        <v>11</v>
      </c>
      <c r="E5" s="10">
        <v>12</v>
      </c>
      <c r="F5" s="89"/>
      <c r="G5" s="95"/>
      <c r="H5" s="98">
        <f>(F5*G5)+F5</f>
        <v>0</v>
      </c>
      <c r="I5" s="98">
        <f>(E5*F5)</f>
        <v>0</v>
      </c>
      <c r="J5" s="98">
        <f>(I5*G5)+I5</f>
        <v>0</v>
      </c>
    </row>
    <row r="6" spans="1:10" ht="126">
      <c r="A6" s="7">
        <v>2</v>
      </c>
      <c r="B6" s="8" t="s">
        <v>12</v>
      </c>
      <c r="C6" s="9"/>
      <c r="D6" s="10" t="s">
        <v>11</v>
      </c>
      <c r="E6" s="10">
        <v>3</v>
      </c>
      <c r="F6" s="89"/>
      <c r="G6" s="95"/>
      <c r="H6" s="98">
        <f aca="true" t="shared" si="0" ref="H6:H21">(F6*G6)+F6</f>
        <v>0</v>
      </c>
      <c r="I6" s="98">
        <f aca="true" t="shared" si="1" ref="I6:I21">(E6*F6)</f>
        <v>0</v>
      </c>
      <c r="J6" s="98">
        <f aca="true" t="shared" si="2" ref="J6:J21">(I6*G6)+I6</f>
        <v>0</v>
      </c>
    </row>
    <row r="7" spans="1:10" ht="61.5" customHeight="1">
      <c r="A7" s="7">
        <v>3</v>
      </c>
      <c r="B7" s="8" t="s">
        <v>13</v>
      </c>
      <c r="C7" s="9"/>
      <c r="D7" s="10" t="s">
        <v>6</v>
      </c>
      <c r="E7" s="10">
        <v>2</v>
      </c>
      <c r="F7" s="89"/>
      <c r="G7" s="95"/>
      <c r="H7" s="98">
        <f t="shared" si="0"/>
        <v>0</v>
      </c>
      <c r="I7" s="98">
        <f t="shared" si="1"/>
        <v>0</v>
      </c>
      <c r="J7" s="98">
        <f t="shared" si="2"/>
        <v>0</v>
      </c>
    </row>
    <row r="8" spans="1:10" ht="62.25" customHeight="1">
      <c r="A8" s="7">
        <v>4</v>
      </c>
      <c r="B8" s="8" t="s">
        <v>14</v>
      </c>
      <c r="C8" s="9"/>
      <c r="D8" s="10" t="s">
        <v>6</v>
      </c>
      <c r="E8" s="10">
        <v>3</v>
      </c>
      <c r="F8" s="89"/>
      <c r="G8" s="95"/>
      <c r="H8" s="98">
        <f t="shared" si="0"/>
        <v>0</v>
      </c>
      <c r="I8" s="98">
        <f t="shared" si="1"/>
        <v>0</v>
      </c>
      <c r="J8" s="98">
        <f t="shared" si="2"/>
        <v>0</v>
      </c>
    </row>
    <row r="9" spans="1:10" ht="31.5">
      <c r="A9" s="7">
        <v>5</v>
      </c>
      <c r="B9" s="8" t="s">
        <v>15</v>
      </c>
      <c r="C9" s="9"/>
      <c r="D9" s="10" t="s">
        <v>6</v>
      </c>
      <c r="E9" s="10">
        <v>1</v>
      </c>
      <c r="F9" s="89"/>
      <c r="G9" s="95"/>
      <c r="H9" s="98">
        <f t="shared" si="0"/>
        <v>0</v>
      </c>
      <c r="I9" s="98">
        <f t="shared" si="1"/>
        <v>0</v>
      </c>
      <c r="J9" s="98">
        <f t="shared" si="2"/>
        <v>0</v>
      </c>
    </row>
    <row r="10" spans="1:10" ht="48.75" customHeight="1">
      <c r="A10" s="7">
        <v>6</v>
      </c>
      <c r="B10" s="8" t="s">
        <v>16</v>
      </c>
      <c r="C10" s="9"/>
      <c r="D10" s="10" t="s">
        <v>6</v>
      </c>
      <c r="E10" s="10">
        <v>40</v>
      </c>
      <c r="F10" s="89"/>
      <c r="G10" s="95"/>
      <c r="H10" s="98">
        <f t="shared" si="0"/>
        <v>0</v>
      </c>
      <c r="I10" s="98">
        <f t="shared" si="1"/>
        <v>0</v>
      </c>
      <c r="J10" s="98">
        <f t="shared" si="2"/>
        <v>0</v>
      </c>
    </row>
    <row r="11" spans="1:10" ht="60" customHeight="1">
      <c r="A11" s="7">
        <v>7</v>
      </c>
      <c r="B11" s="8" t="s">
        <v>17</v>
      </c>
      <c r="C11" s="9"/>
      <c r="D11" s="10" t="s">
        <v>6</v>
      </c>
      <c r="E11" s="10">
        <v>15</v>
      </c>
      <c r="F11" s="89"/>
      <c r="G11" s="95"/>
      <c r="H11" s="98">
        <f t="shared" si="0"/>
        <v>0</v>
      </c>
      <c r="I11" s="98">
        <f t="shared" si="1"/>
        <v>0</v>
      </c>
      <c r="J11" s="98">
        <f t="shared" si="2"/>
        <v>0</v>
      </c>
    </row>
    <row r="12" spans="1:10" ht="108.75" customHeight="1">
      <c r="A12" s="7">
        <v>8</v>
      </c>
      <c r="B12" s="11" t="s">
        <v>18</v>
      </c>
      <c r="C12" s="12"/>
      <c r="D12" s="10" t="s">
        <v>6</v>
      </c>
      <c r="E12" s="10">
        <v>8</v>
      </c>
      <c r="F12" s="89"/>
      <c r="G12" s="95"/>
      <c r="H12" s="98">
        <f t="shared" si="0"/>
        <v>0</v>
      </c>
      <c r="I12" s="98">
        <f t="shared" si="1"/>
        <v>0</v>
      </c>
      <c r="J12" s="98">
        <f t="shared" si="2"/>
        <v>0</v>
      </c>
    </row>
    <row r="13" spans="1:10" ht="60.75" customHeight="1">
      <c r="A13" s="85">
        <v>9</v>
      </c>
      <c r="B13" s="86" t="s">
        <v>19</v>
      </c>
      <c r="C13" s="87"/>
      <c r="D13" s="88" t="s">
        <v>6</v>
      </c>
      <c r="E13" s="88">
        <v>2</v>
      </c>
      <c r="F13" s="90"/>
      <c r="G13" s="96"/>
      <c r="H13" s="98">
        <f t="shared" si="0"/>
        <v>0</v>
      </c>
      <c r="I13" s="98">
        <f t="shared" si="1"/>
        <v>0</v>
      </c>
      <c r="J13" s="98">
        <f t="shared" si="2"/>
        <v>0</v>
      </c>
    </row>
    <row r="14" spans="1:10" ht="81" customHeight="1">
      <c r="A14" s="81">
        <v>10</v>
      </c>
      <c r="B14" s="82" t="s">
        <v>20</v>
      </c>
      <c r="C14" s="83"/>
      <c r="D14" s="84" t="s">
        <v>6</v>
      </c>
      <c r="E14" s="84">
        <v>10</v>
      </c>
      <c r="F14" s="91"/>
      <c r="G14" s="97"/>
      <c r="H14" s="98">
        <f t="shared" si="0"/>
        <v>0</v>
      </c>
      <c r="I14" s="98">
        <f t="shared" si="1"/>
        <v>0</v>
      </c>
      <c r="J14" s="98">
        <f t="shared" si="2"/>
        <v>0</v>
      </c>
    </row>
    <row r="15" spans="1:10" ht="243.75" customHeight="1">
      <c r="A15" s="7">
        <v>11</v>
      </c>
      <c r="B15" s="8" t="s">
        <v>21</v>
      </c>
      <c r="C15" s="9"/>
      <c r="D15" s="13" t="s">
        <v>6</v>
      </c>
      <c r="E15" s="13">
        <v>5</v>
      </c>
      <c r="F15" s="89"/>
      <c r="G15" s="95"/>
      <c r="H15" s="98">
        <f t="shared" si="0"/>
        <v>0</v>
      </c>
      <c r="I15" s="98">
        <f t="shared" si="1"/>
        <v>0</v>
      </c>
      <c r="J15" s="98">
        <f t="shared" si="2"/>
        <v>0</v>
      </c>
    </row>
    <row r="16" spans="1:10" ht="213.75" customHeight="1">
      <c r="A16" s="7">
        <v>12</v>
      </c>
      <c r="B16" s="8" t="s">
        <v>103</v>
      </c>
      <c r="C16" s="9"/>
      <c r="D16" s="13" t="s">
        <v>6</v>
      </c>
      <c r="E16" s="13">
        <v>1</v>
      </c>
      <c r="F16" s="89"/>
      <c r="G16" s="95"/>
      <c r="H16" s="98">
        <f t="shared" si="0"/>
        <v>0</v>
      </c>
      <c r="I16" s="98">
        <f t="shared" si="1"/>
        <v>0</v>
      </c>
      <c r="J16" s="98">
        <f t="shared" si="2"/>
        <v>0</v>
      </c>
    </row>
    <row r="17" spans="1:10" ht="159.75" customHeight="1">
      <c r="A17" s="7">
        <v>13</v>
      </c>
      <c r="B17" s="21" t="s">
        <v>33</v>
      </c>
      <c r="C17" s="9"/>
      <c r="D17" s="13" t="s">
        <v>6</v>
      </c>
      <c r="E17" s="13">
        <v>10</v>
      </c>
      <c r="F17" s="89"/>
      <c r="G17" s="95"/>
      <c r="H17" s="98">
        <f t="shared" si="0"/>
        <v>0</v>
      </c>
      <c r="I17" s="98">
        <f t="shared" si="1"/>
        <v>0</v>
      </c>
      <c r="J17" s="98">
        <f t="shared" si="2"/>
        <v>0</v>
      </c>
    </row>
    <row r="18" spans="1:10" ht="81.75" customHeight="1">
      <c r="A18" s="7">
        <v>14</v>
      </c>
      <c r="B18" s="8" t="s">
        <v>22</v>
      </c>
      <c r="C18" s="9"/>
      <c r="D18" s="13" t="s">
        <v>11</v>
      </c>
      <c r="E18" s="13">
        <v>2</v>
      </c>
      <c r="F18" s="89"/>
      <c r="G18" s="95"/>
      <c r="H18" s="98">
        <f t="shared" si="0"/>
        <v>0</v>
      </c>
      <c r="I18" s="98">
        <f t="shared" si="1"/>
        <v>0</v>
      </c>
      <c r="J18" s="98">
        <f t="shared" si="2"/>
        <v>0</v>
      </c>
    </row>
    <row r="19" spans="1:10" ht="80.25" customHeight="1">
      <c r="A19" s="7">
        <v>15</v>
      </c>
      <c r="B19" s="8" t="s">
        <v>23</v>
      </c>
      <c r="C19" s="9"/>
      <c r="D19" s="13" t="s">
        <v>11</v>
      </c>
      <c r="E19" s="13">
        <v>2</v>
      </c>
      <c r="F19" s="89"/>
      <c r="G19" s="95"/>
      <c r="H19" s="98">
        <f t="shared" si="0"/>
        <v>0</v>
      </c>
      <c r="I19" s="98">
        <f t="shared" si="1"/>
        <v>0</v>
      </c>
      <c r="J19" s="98">
        <f t="shared" si="2"/>
        <v>0</v>
      </c>
    </row>
    <row r="20" spans="1:10" ht="128.25" customHeight="1">
      <c r="A20" s="7">
        <v>16</v>
      </c>
      <c r="B20" s="8" t="s">
        <v>24</v>
      </c>
      <c r="C20" s="9"/>
      <c r="D20" s="13" t="s">
        <v>11</v>
      </c>
      <c r="E20" s="13">
        <v>3</v>
      </c>
      <c r="F20" s="89"/>
      <c r="G20" s="95"/>
      <c r="H20" s="98">
        <f t="shared" si="0"/>
        <v>0</v>
      </c>
      <c r="I20" s="98">
        <f t="shared" si="1"/>
        <v>0</v>
      </c>
      <c r="J20" s="98">
        <f t="shared" si="2"/>
        <v>0</v>
      </c>
    </row>
    <row r="21" spans="1:10" ht="114.75" customHeight="1">
      <c r="A21" s="7">
        <v>17</v>
      </c>
      <c r="B21" s="8" t="s">
        <v>25</v>
      </c>
      <c r="C21" s="9"/>
      <c r="D21" s="13" t="s">
        <v>11</v>
      </c>
      <c r="E21" s="13">
        <v>1</v>
      </c>
      <c r="F21" s="89"/>
      <c r="G21" s="95"/>
      <c r="H21" s="98">
        <f t="shared" si="0"/>
        <v>0</v>
      </c>
      <c r="I21" s="98">
        <f t="shared" si="1"/>
        <v>0</v>
      </c>
      <c r="J21" s="98">
        <f t="shared" si="2"/>
        <v>0</v>
      </c>
    </row>
    <row r="22" spans="1:10" ht="17.25" customHeight="1">
      <c r="A22" s="7"/>
      <c r="B22" s="14" t="s">
        <v>7</v>
      </c>
      <c r="C22" s="15"/>
      <c r="D22" s="16"/>
      <c r="E22" s="16"/>
      <c r="F22" s="92"/>
      <c r="G22" s="92"/>
      <c r="H22" s="99"/>
      <c r="I22" s="99">
        <f>SUM(I5:I21)</f>
        <v>0</v>
      </c>
      <c r="J22" s="100">
        <f>SUM(J5:J21)</f>
        <v>0</v>
      </c>
    </row>
    <row r="23" spans="1:10" ht="15.75">
      <c r="A23" s="17" t="s">
        <v>105</v>
      </c>
      <c r="B23" s="18" t="s">
        <v>106</v>
      </c>
      <c r="C23" s="19"/>
      <c r="D23" s="17"/>
      <c r="E23" s="17"/>
      <c r="F23" s="93"/>
      <c r="G23" s="93"/>
      <c r="H23" s="93" t="s">
        <v>98</v>
      </c>
      <c r="I23" s="93">
        <f>J22-I22</f>
        <v>0</v>
      </c>
      <c r="J23" s="94"/>
    </row>
    <row r="24" spans="1:11" ht="15.75">
      <c r="A24" s="106" t="s">
        <v>95</v>
      </c>
      <c r="B24" s="106"/>
      <c r="C24" s="106"/>
      <c r="D24" s="106"/>
      <c r="E24" s="106"/>
      <c r="F24" s="106"/>
      <c r="G24" s="106"/>
      <c r="H24" s="106"/>
      <c r="I24" s="106"/>
      <c r="J24" s="20"/>
      <c r="K24" s="17"/>
    </row>
    <row r="25" spans="1:11" ht="15.75">
      <c r="A25" s="106"/>
      <c r="B25" s="106"/>
      <c r="C25" s="106"/>
      <c r="D25" s="106"/>
      <c r="E25" s="106"/>
      <c r="F25" s="106"/>
      <c r="G25" s="106"/>
      <c r="H25" s="106"/>
      <c r="I25" s="106"/>
      <c r="J25" s="20"/>
      <c r="K25" s="17"/>
    </row>
    <row r="26" spans="1:10" ht="15.75">
      <c r="A26" s="17"/>
      <c r="B26" s="17" t="s">
        <v>26</v>
      </c>
      <c r="C26" s="17"/>
      <c r="D26" s="17"/>
      <c r="E26" s="17"/>
      <c r="F26" s="17"/>
      <c r="G26" s="17"/>
      <c r="H26" s="17"/>
      <c r="I26" s="17"/>
      <c r="J26" s="17"/>
    </row>
    <row r="27" spans="1:10" ht="15.75">
      <c r="A27" s="17"/>
      <c r="B27" s="17" t="s">
        <v>27</v>
      </c>
      <c r="C27" s="17"/>
      <c r="D27" s="17"/>
      <c r="E27" s="17"/>
      <c r="F27" s="17"/>
      <c r="G27" s="17"/>
      <c r="H27" s="17"/>
      <c r="I27" s="17"/>
      <c r="J27" s="17"/>
    </row>
    <row r="28" spans="1:10" ht="15.75">
      <c r="A28" s="17"/>
      <c r="B28" s="17" t="s">
        <v>28</v>
      </c>
      <c r="C28" s="17"/>
      <c r="D28" s="17"/>
      <c r="E28" s="17"/>
      <c r="F28" s="17"/>
      <c r="G28" s="17"/>
      <c r="H28" s="17"/>
      <c r="I28" s="17"/>
      <c r="J28" s="17"/>
    </row>
    <row r="29" spans="1:10" ht="15.75">
      <c r="A29" s="17"/>
      <c r="B29" s="17" t="s">
        <v>29</v>
      </c>
      <c r="C29" s="17"/>
      <c r="D29" s="17"/>
      <c r="E29" s="17"/>
      <c r="F29" s="17"/>
      <c r="G29" s="17"/>
      <c r="H29" s="17"/>
      <c r="I29" s="17"/>
      <c r="J29" s="17"/>
    </row>
    <row r="30" spans="1:10" ht="15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</row>
    <row r="31" spans="1:10" ht="15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.7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.75">
      <c r="A35" s="17"/>
      <c r="B35" s="17"/>
      <c r="C35" s="17"/>
      <c r="D35" s="17"/>
      <c r="E35" s="17"/>
      <c r="F35" s="17"/>
      <c r="G35" s="17"/>
      <c r="H35" s="17"/>
      <c r="I35" s="17"/>
      <c r="J35" s="17"/>
    </row>
  </sheetData>
  <sheetProtection selectLockedCells="1" selectUnlockedCells="1"/>
  <mergeCells count="2">
    <mergeCell ref="A24:I25"/>
    <mergeCell ref="H1:I1"/>
  </mergeCells>
  <printOptions/>
  <pageMargins left="0.3298611111111111" right="0.3402777777777778" top="0.9840277777777777" bottom="0.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0">
      <selection activeCell="B24" sqref="B24"/>
    </sheetView>
  </sheetViews>
  <sheetFormatPr defaultColWidth="9.140625" defaultRowHeight="12.75"/>
  <cols>
    <col min="1" max="1" width="4.57421875" style="23" bestFit="1" customWidth="1"/>
    <col min="2" max="2" width="49.7109375" style="0" customWidth="1"/>
    <col min="3" max="3" width="12.140625" style="0" bestFit="1" customWidth="1"/>
    <col min="4" max="4" width="9.28125" style="0" bestFit="1" customWidth="1"/>
    <col min="5" max="5" width="6.28125" style="0" customWidth="1"/>
    <col min="6" max="6" width="11.00390625" style="0" customWidth="1"/>
    <col min="7" max="7" width="6.7109375" style="0" customWidth="1"/>
    <col min="8" max="8" width="10.140625" style="0" bestFit="1" customWidth="1"/>
    <col min="9" max="9" width="15.7109375" style="0" customWidth="1"/>
    <col min="10" max="10" width="11.28125" style="0" bestFit="1" customWidth="1"/>
    <col min="12" max="12" width="13.421875" style="0" bestFit="1" customWidth="1"/>
  </cols>
  <sheetData>
    <row r="1" spans="2:8" ht="12.75">
      <c r="B1" t="s">
        <v>56</v>
      </c>
      <c r="H1" s="23"/>
    </row>
    <row r="2" ht="12.75">
      <c r="H2" t="s">
        <v>107</v>
      </c>
    </row>
    <row r="3" spans="1:12" ht="27" customHeight="1">
      <c r="A3" s="24" t="s">
        <v>34</v>
      </c>
      <c r="B3" s="24" t="s">
        <v>35</v>
      </c>
      <c r="C3" s="24" t="s">
        <v>36</v>
      </c>
      <c r="D3" s="25" t="s">
        <v>2</v>
      </c>
      <c r="E3" s="26" t="s">
        <v>37</v>
      </c>
      <c r="F3" s="26" t="s">
        <v>38</v>
      </c>
      <c r="G3" s="27" t="s">
        <v>39</v>
      </c>
      <c r="H3" s="28" t="s">
        <v>40</v>
      </c>
      <c r="I3" s="28" t="s">
        <v>41</v>
      </c>
      <c r="J3" s="28" t="s">
        <v>10</v>
      </c>
      <c r="L3" s="29"/>
    </row>
    <row r="4" spans="1:12" ht="81.75" customHeight="1">
      <c r="A4" s="30" t="s">
        <v>42</v>
      </c>
      <c r="B4" s="31" t="s">
        <v>108</v>
      </c>
      <c r="C4" s="30" t="s">
        <v>43</v>
      </c>
      <c r="D4" s="32"/>
      <c r="E4" s="32">
        <v>10</v>
      </c>
      <c r="F4" s="33"/>
      <c r="G4" s="34"/>
      <c r="H4" s="79">
        <f>(F4*G4)+F4</f>
        <v>0</v>
      </c>
      <c r="I4" s="79">
        <f>E4*F4</f>
        <v>0</v>
      </c>
      <c r="J4" s="79">
        <f>(I4*G4)+I4</f>
        <v>0</v>
      </c>
      <c r="L4" s="29"/>
    </row>
    <row r="5" spans="1:12" ht="84" customHeight="1">
      <c r="A5" s="30" t="s">
        <v>44</v>
      </c>
      <c r="B5" s="31" t="s">
        <v>109</v>
      </c>
      <c r="C5" s="30" t="s">
        <v>43</v>
      </c>
      <c r="D5" s="32"/>
      <c r="E5" s="32">
        <v>5</v>
      </c>
      <c r="F5" s="33"/>
      <c r="G5" s="34"/>
      <c r="H5" s="79">
        <f aca="true" t="shared" si="0" ref="H5:H10">(F5*G5)+F5</f>
        <v>0</v>
      </c>
      <c r="I5" s="79">
        <f aca="true" t="shared" si="1" ref="I5:I10">E5*F5</f>
        <v>0</v>
      </c>
      <c r="J5" s="79">
        <f aca="true" t="shared" si="2" ref="J5:J10">(I5*G5)+I5</f>
        <v>0</v>
      </c>
      <c r="L5" s="29"/>
    </row>
    <row r="6" spans="1:12" ht="59.25" customHeight="1">
      <c r="A6" s="30" t="s">
        <v>45</v>
      </c>
      <c r="B6" s="31" t="s">
        <v>110</v>
      </c>
      <c r="C6" s="30" t="s">
        <v>43</v>
      </c>
      <c r="D6" s="32"/>
      <c r="E6" s="32">
        <v>2</v>
      </c>
      <c r="F6" s="33"/>
      <c r="G6" s="34"/>
      <c r="H6" s="79">
        <f t="shared" si="0"/>
        <v>0</v>
      </c>
      <c r="I6" s="79">
        <f t="shared" si="1"/>
        <v>0</v>
      </c>
      <c r="J6" s="79">
        <f t="shared" si="2"/>
        <v>0</v>
      </c>
      <c r="L6" s="29"/>
    </row>
    <row r="7" spans="1:12" ht="51">
      <c r="A7" s="30" t="s">
        <v>46</v>
      </c>
      <c r="B7" s="35" t="s">
        <v>47</v>
      </c>
      <c r="C7" s="36" t="s">
        <v>43</v>
      </c>
      <c r="D7" s="37"/>
      <c r="E7" s="37">
        <v>10</v>
      </c>
      <c r="F7" s="38"/>
      <c r="G7" s="39"/>
      <c r="H7" s="79">
        <f t="shared" si="0"/>
        <v>0</v>
      </c>
      <c r="I7" s="80">
        <f t="shared" si="1"/>
        <v>0</v>
      </c>
      <c r="J7" s="79">
        <f t="shared" si="2"/>
        <v>0</v>
      </c>
      <c r="L7" s="29"/>
    </row>
    <row r="8" spans="1:12" ht="43.5" customHeight="1">
      <c r="A8" s="30" t="s">
        <v>48</v>
      </c>
      <c r="B8" s="35" t="s">
        <v>49</v>
      </c>
      <c r="C8" s="36" t="s">
        <v>43</v>
      </c>
      <c r="D8" s="37"/>
      <c r="E8" s="37">
        <v>10</v>
      </c>
      <c r="F8" s="38"/>
      <c r="G8" s="39"/>
      <c r="H8" s="79">
        <f t="shared" si="0"/>
        <v>0</v>
      </c>
      <c r="I8" s="80">
        <f t="shared" si="1"/>
        <v>0</v>
      </c>
      <c r="J8" s="79">
        <f t="shared" si="2"/>
        <v>0</v>
      </c>
      <c r="L8" s="29">
        <f>L7/4.0196</f>
        <v>0</v>
      </c>
    </row>
    <row r="9" spans="1:12" ht="78" customHeight="1">
      <c r="A9" s="30" t="s">
        <v>50</v>
      </c>
      <c r="B9" s="35" t="s">
        <v>111</v>
      </c>
      <c r="C9" s="36" t="s">
        <v>43</v>
      </c>
      <c r="D9" s="37"/>
      <c r="E9" s="37">
        <v>10</v>
      </c>
      <c r="F9" s="38"/>
      <c r="G9" s="39"/>
      <c r="H9" s="79">
        <f t="shared" si="0"/>
        <v>0</v>
      </c>
      <c r="I9" s="80">
        <f>E9*F9</f>
        <v>0</v>
      </c>
      <c r="J9" s="79">
        <f t="shared" si="2"/>
        <v>0</v>
      </c>
      <c r="L9" s="29"/>
    </row>
    <row r="10" spans="1:10" ht="45.75" customHeight="1">
      <c r="A10" s="30" t="s">
        <v>51</v>
      </c>
      <c r="B10" s="35" t="s">
        <v>52</v>
      </c>
      <c r="C10" s="36" t="s">
        <v>43</v>
      </c>
      <c r="D10" s="37"/>
      <c r="E10" s="37">
        <v>50</v>
      </c>
      <c r="F10" s="38"/>
      <c r="G10" s="39"/>
      <c r="H10" s="79">
        <f t="shared" si="0"/>
        <v>0</v>
      </c>
      <c r="I10" s="80">
        <f t="shared" si="1"/>
        <v>0</v>
      </c>
      <c r="J10" s="79">
        <f t="shared" si="2"/>
        <v>0</v>
      </c>
    </row>
    <row r="11" spans="1:10" ht="15.75" customHeight="1">
      <c r="A11" s="40"/>
      <c r="B11" s="108" t="s">
        <v>32</v>
      </c>
      <c r="C11" s="109"/>
      <c r="D11" s="109"/>
      <c r="E11" s="109"/>
      <c r="F11" s="109"/>
      <c r="G11" s="109"/>
      <c r="H11" s="110"/>
      <c r="I11" s="41">
        <f>SUM(I4:I10)</f>
        <v>0</v>
      </c>
      <c r="J11" s="42">
        <f>SUM(J4:J10)</f>
        <v>0</v>
      </c>
    </row>
    <row r="12" spans="2:10" ht="12.75">
      <c r="B12" s="104" t="s">
        <v>106</v>
      </c>
      <c r="F12" s="43" t="s">
        <v>53</v>
      </c>
      <c r="G12" s="43"/>
      <c r="H12" s="43"/>
      <c r="I12" s="44">
        <f>J11-I11</f>
        <v>0</v>
      </c>
      <c r="J12" s="45"/>
    </row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</sheetData>
  <sheetProtection selectLockedCells="1" selectUnlockedCells="1"/>
  <mergeCells count="1">
    <mergeCell ref="B11:H11"/>
  </mergeCells>
  <printOptions/>
  <pageMargins left="0.3298611111111111" right="0.3402777777777778" top="0.9840277777777777" bottom="0.9840277777777777" header="0.5118055555555555" footer="0.5118055555555555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4.421875" style="23" customWidth="1"/>
    <col min="2" max="2" width="47.421875" style="47" customWidth="1"/>
    <col min="3" max="3" width="9.140625" style="23" customWidth="1"/>
    <col min="4" max="4" width="5.140625" style="23" customWidth="1"/>
    <col min="5" max="5" width="7.28125" style="23" customWidth="1"/>
    <col min="6" max="6" width="12.421875" style="23" customWidth="1"/>
    <col min="7" max="7" width="7.7109375" style="23" customWidth="1"/>
    <col min="8" max="8" width="10.7109375" style="23" customWidth="1"/>
    <col min="9" max="9" width="11.00390625" style="23" customWidth="1"/>
    <col min="10" max="10" width="11.8515625" style="23" customWidth="1"/>
    <col min="11" max="11" width="9.140625" style="22" customWidth="1"/>
  </cols>
  <sheetData>
    <row r="1" spans="2:9" ht="12.75">
      <c r="B1" s="47" t="s">
        <v>94</v>
      </c>
      <c r="I1" s="23" t="s">
        <v>113</v>
      </c>
    </row>
    <row r="2" spans="1:11" s="52" customFormat="1" ht="26.25" customHeight="1">
      <c r="A2" s="48" t="s">
        <v>0</v>
      </c>
      <c r="B2" s="49" t="s">
        <v>57</v>
      </c>
      <c r="C2" s="50" t="s">
        <v>2</v>
      </c>
      <c r="D2" s="50" t="s">
        <v>31</v>
      </c>
      <c r="E2" s="50" t="s">
        <v>3</v>
      </c>
      <c r="F2" s="50" t="s">
        <v>9</v>
      </c>
      <c r="G2" s="46" t="s">
        <v>58</v>
      </c>
      <c r="H2" s="50" t="s">
        <v>4</v>
      </c>
      <c r="I2" s="50" t="s">
        <v>5</v>
      </c>
      <c r="J2" s="50" t="s">
        <v>10</v>
      </c>
      <c r="K2" s="51"/>
    </row>
    <row r="3" spans="1:10" ht="38.25">
      <c r="A3" s="53" t="s">
        <v>42</v>
      </c>
      <c r="B3" s="54" t="s">
        <v>59</v>
      </c>
      <c r="C3" s="55"/>
      <c r="D3" s="56" t="s">
        <v>43</v>
      </c>
      <c r="E3" s="55">
        <v>40</v>
      </c>
      <c r="F3" s="57"/>
      <c r="G3" s="58"/>
      <c r="H3" s="75">
        <f>(F3*G3)+F3</f>
        <v>0</v>
      </c>
      <c r="I3" s="76">
        <f>E3*F3</f>
        <v>0</v>
      </c>
      <c r="J3" s="77">
        <f>(I3*G3)+I3</f>
        <v>0</v>
      </c>
    </row>
    <row r="4" spans="1:10" ht="25.5">
      <c r="A4" s="53" t="s">
        <v>44</v>
      </c>
      <c r="B4" s="54" t="s">
        <v>60</v>
      </c>
      <c r="C4" s="55"/>
      <c r="D4" s="56" t="s">
        <v>43</v>
      </c>
      <c r="E4" s="55">
        <v>9</v>
      </c>
      <c r="F4" s="57"/>
      <c r="G4" s="58"/>
      <c r="H4" s="75">
        <f aca="true" t="shared" si="0" ref="H4:H24">(F4*G4)+F4</f>
        <v>0</v>
      </c>
      <c r="I4" s="76">
        <f aca="true" t="shared" si="1" ref="I4:I24">E4*F4</f>
        <v>0</v>
      </c>
      <c r="J4" s="77">
        <f aca="true" t="shared" si="2" ref="J4:J24">(I4*G4)+I4</f>
        <v>0</v>
      </c>
    </row>
    <row r="5" spans="1:10" ht="21" customHeight="1">
      <c r="A5" s="53" t="s">
        <v>45</v>
      </c>
      <c r="B5" s="54" t="s">
        <v>61</v>
      </c>
      <c r="C5" s="55"/>
      <c r="D5" s="56" t="s">
        <v>43</v>
      </c>
      <c r="E5" s="55">
        <v>9</v>
      </c>
      <c r="F5" s="57"/>
      <c r="G5" s="58"/>
      <c r="H5" s="75">
        <f t="shared" si="0"/>
        <v>0</v>
      </c>
      <c r="I5" s="76">
        <f t="shared" si="1"/>
        <v>0</v>
      </c>
      <c r="J5" s="77">
        <f t="shared" si="2"/>
        <v>0</v>
      </c>
    </row>
    <row r="6" spans="1:10" ht="66" customHeight="1">
      <c r="A6" s="53" t="s">
        <v>46</v>
      </c>
      <c r="B6" s="54" t="s">
        <v>112</v>
      </c>
      <c r="C6" s="55"/>
      <c r="D6" s="56" t="s">
        <v>43</v>
      </c>
      <c r="E6" s="55">
        <v>6</v>
      </c>
      <c r="F6" s="57"/>
      <c r="G6" s="58"/>
      <c r="H6" s="75">
        <f t="shared" si="0"/>
        <v>0</v>
      </c>
      <c r="I6" s="76">
        <f t="shared" si="1"/>
        <v>0</v>
      </c>
      <c r="J6" s="77">
        <f t="shared" si="2"/>
        <v>0</v>
      </c>
    </row>
    <row r="7" spans="1:10" ht="51">
      <c r="A7" s="53" t="s">
        <v>48</v>
      </c>
      <c r="B7" s="54" t="s">
        <v>62</v>
      </c>
      <c r="C7" s="55"/>
      <c r="D7" s="56" t="s">
        <v>43</v>
      </c>
      <c r="E7" s="55">
        <v>5</v>
      </c>
      <c r="F7" s="57"/>
      <c r="G7" s="58"/>
      <c r="H7" s="75">
        <f t="shared" si="0"/>
        <v>0</v>
      </c>
      <c r="I7" s="76">
        <f t="shared" si="1"/>
        <v>0</v>
      </c>
      <c r="J7" s="77">
        <f t="shared" si="2"/>
        <v>0</v>
      </c>
    </row>
    <row r="8" spans="1:10" ht="25.5">
      <c r="A8" s="53" t="s">
        <v>50</v>
      </c>
      <c r="B8" s="54" t="s">
        <v>63</v>
      </c>
      <c r="C8" s="59"/>
      <c r="D8" s="60" t="s">
        <v>43</v>
      </c>
      <c r="E8" s="59">
        <v>2</v>
      </c>
      <c r="F8" s="57"/>
      <c r="G8" s="58"/>
      <c r="H8" s="75">
        <f t="shared" si="0"/>
        <v>0</v>
      </c>
      <c r="I8" s="76">
        <f t="shared" si="1"/>
        <v>0</v>
      </c>
      <c r="J8" s="77">
        <f t="shared" si="2"/>
        <v>0</v>
      </c>
    </row>
    <row r="9" spans="1:10" ht="20.25" customHeight="1">
      <c r="A9" s="53" t="s">
        <v>51</v>
      </c>
      <c r="B9" s="54" t="s">
        <v>64</v>
      </c>
      <c r="C9" s="55"/>
      <c r="D9" s="56" t="s">
        <v>43</v>
      </c>
      <c r="E9" s="55">
        <v>2</v>
      </c>
      <c r="F9" s="57"/>
      <c r="G9" s="58"/>
      <c r="H9" s="75">
        <f t="shared" si="0"/>
        <v>0</v>
      </c>
      <c r="I9" s="76">
        <f t="shared" si="1"/>
        <v>0</v>
      </c>
      <c r="J9" s="77">
        <f t="shared" si="2"/>
        <v>0</v>
      </c>
    </row>
    <row r="10" spans="1:10" ht="15">
      <c r="A10" s="53" t="s">
        <v>55</v>
      </c>
      <c r="B10" s="54" t="s">
        <v>65</v>
      </c>
      <c r="C10" s="55"/>
      <c r="D10" s="56" t="s">
        <v>43</v>
      </c>
      <c r="E10" s="55">
        <v>2</v>
      </c>
      <c r="F10" s="57"/>
      <c r="G10" s="58"/>
      <c r="H10" s="75">
        <f t="shared" si="0"/>
        <v>0</v>
      </c>
      <c r="I10" s="76">
        <f t="shared" si="1"/>
        <v>0</v>
      </c>
      <c r="J10" s="77">
        <f t="shared" si="2"/>
        <v>0</v>
      </c>
    </row>
    <row r="11" spans="1:10" ht="25.5">
      <c r="A11" s="53" t="s">
        <v>66</v>
      </c>
      <c r="B11" s="54" t="s">
        <v>67</v>
      </c>
      <c r="C11" s="55"/>
      <c r="D11" s="56" t="s">
        <v>43</v>
      </c>
      <c r="E11" s="55">
        <v>2</v>
      </c>
      <c r="F11" s="57"/>
      <c r="G11" s="58"/>
      <c r="H11" s="75">
        <f t="shared" si="0"/>
        <v>0</v>
      </c>
      <c r="I11" s="76">
        <f t="shared" si="1"/>
        <v>0</v>
      </c>
      <c r="J11" s="77">
        <f t="shared" si="2"/>
        <v>0</v>
      </c>
    </row>
    <row r="12" spans="1:10" ht="15">
      <c r="A12" s="53" t="s">
        <v>68</v>
      </c>
      <c r="B12" s="54" t="s">
        <v>69</v>
      </c>
      <c r="C12" s="55"/>
      <c r="D12" s="56" t="s">
        <v>43</v>
      </c>
      <c r="E12" s="55">
        <v>2</v>
      </c>
      <c r="F12" s="57"/>
      <c r="G12" s="58"/>
      <c r="H12" s="75">
        <f t="shared" si="0"/>
        <v>0</v>
      </c>
      <c r="I12" s="76">
        <f t="shared" si="1"/>
        <v>0</v>
      </c>
      <c r="J12" s="77">
        <f t="shared" si="2"/>
        <v>0</v>
      </c>
    </row>
    <row r="13" spans="1:10" ht="27.75" customHeight="1">
      <c r="A13" s="53" t="s">
        <v>70</v>
      </c>
      <c r="B13" s="54" t="s">
        <v>102</v>
      </c>
      <c r="C13" s="55"/>
      <c r="D13" s="60" t="s">
        <v>54</v>
      </c>
      <c r="E13" s="55">
        <v>1</v>
      </c>
      <c r="F13" s="57"/>
      <c r="G13" s="58"/>
      <c r="H13" s="75">
        <f t="shared" si="0"/>
        <v>0</v>
      </c>
      <c r="I13" s="76">
        <f t="shared" si="1"/>
        <v>0</v>
      </c>
      <c r="J13" s="77">
        <f t="shared" si="2"/>
        <v>0</v>
      </c>
    </row>
    <row r="14" spans="1:10" ht="21.75" customHeight="1">
      <c r="A14" s="53" t="s">
        <v>71</v>
      </c>
      <c r="B14" s="54" t="s">
        <v>72</v>
      </c>
      <c r="C14" s="55"/>
      <c r="D14" s="56" t="s">
        <v>43</v>
      </c>
      <c r="E14" s="55">
        <v>5</v>
      </c>
      <c r="F14" s="57"/>
      <c r="G14" s="58"/>
      <c r="H14" s="75">
        <f t="shared" si="0"/>
        <v>0</v>
      </c>
      <c r="I14" s="76">
        <f t="shared" si="1"/>
        <v>0</v>
      </c>
      <c r="J14" s="77">
        <f t="shared" si="2"/>
        <v>0</v>
      </c>
    </row>
    <row r="15" spans="1:10" ht="60" customHeight="1">
      <c r="A15" s="53" t="s">
        <v>73</v>
      </c>
      <c r="B15" s="54" t="s">
        <v>74</v>
      </c>
      <c r="C15" s="59"/>
      <c r="D15" s="60" t="s">
        <v>43</v>
      </c>
      <c r="E15" s="59">
        <v>10</v>
      </c>
      <c r="F15" s="61"/>
      <c r="G15" s="62"/>
      <c r="H15" s="75">
        <f t="shared" si="0"/>
        <v>0</v>
      </c>
      <c r="I15" s="78">
        <f t="shared" si="1"/>
        <v>0</v>
      </c>
      <c r="J15" s="77">
        <f t="shared" si="2"/>
        <v>0</v>
      </c>
    </row>
    <row r="16" spans="1:10" ht="18.75" customHeight="1">
      <c r="A16" s="53" t="s">
        <v>75</v>
      </c>
      <c r="B16" s="54" t="s">
        <v>76</v>
      </c>
      <c r="C16" s="63"/>
      <c r="D16" s="60" t="s">
        <v>43</v>
      </c>
      <c r="E16" s="59">
        <v>2</v>
      </c>
      <c r="F16" s="61"/>
      <c r="G16" s="62"/>
      <c r="H16" s="75">
        <f t="shared" si="0"/>
        <v>0</v>
      </c>
      <c r="I16" s="78">
        <f t="shared" si="1"/>
        <v>0</v>
      </c>
      <c r="J16" s="77">
        <f t="shared" si="2"/>
        <v>0</v>
      </c>
    </row>
    <row r="17" spans="1:11" s="66" customFormat="1" ht="27.75" customHeight="1">
      <c r="A17" s="101" t="s">
        <v>77</v>
      </c>
      <c r="B17" s="54" t="s">
        <v>100</v>
      </c>
      <c r="C17" s="59"/>
      <c r="D17" s="60" t="s">
        <v>54</v>
      </c>
      <c r="E17" s="59">
        <v>1</v>
      </c>
      <c r="F17" s="61"/>
      <c r="G17" s="62"/>
      <c r="H17" s="75">
        <f t="shared" si="0"/>
        <v>0</v>
      </c>
      <c r="I17" s="78">
        <f t="shared" si="1"/>
        <v>0</v>
      </c>
      <c r="J17" s="102">
        <f t="shared" si="2"/>
        <v>0</v>
      </c>
      <c r="K17" s="103"/>
    </row>
    <row r="18" spans="1:10" ht="19.5" customHeight="1">
      <c r="A18" s="53" t="s">
        <v>78</v>
      </c>
      <c r="B18" s="54" t="s">
        <v>79</v>
      </c>
      <c r="C18" s="59"/>
      <c r="D18" s="60" t="s">
        <v>43</v>
      </c>
      <c r="E18" s="59">
        <v>2</v>
      </c>
      <c r="F18" s="61"/>
      <c r="G18" s="62"/>
      <c r="H18" s="75">
        <f t="shared" si="0"/>
        <v>0</v>
      </c>
      <c r="I18" s="78">
        <f t="shared" si="1"/>
        <v>0</v>
      </c>
      <c r="J18" s="77">
        <f t="shared" si="2"/>
        <v>0</v>
      </c>
    </row>
    <row r="19" spans="1:11" s="66" customFormat="1" ht="15">
      <c r="A19" s="53" t="s">
        <v>80</v>
      </c>
      <c r="B19" s="64" t="s">
        <v>81</v>
      </c>
      <c r="C19" s="59"/>
      <c r="D19" s="60" t="s">
        <v>54</v>
      </c>
      <c r="E19" s="59">
        <v>1</v>
      </c>
      <c r="F19" s="61"/>
      <c r="G19" s="62"/>
      <c r="H19" s="75">
        <f t="shared" si="0"/>
        <v>0</v>
      </c>
      <c r="I19" s="78">
        <f t="shared" si="1"/>
        <v>0</v>
      </c>
      <c r="J19" s="77">
        <f t="shared" si="2"/>
        <v>0</v>
      </c>
      <c r="K19" s="65"/>
    </row>
    <row r="20" spans="1:10" ht="27" customHeight="1">
      <c r="A20" s="53" t="s">
        <v>82</v>
      </c>
      <c r="B20" s="54" t="s">
        <v>83</v>
      </c>
      <c r="C20" s="59"/>
      <c r="D20" s="60" t="s">
        <v>43</v>
      </c>
      <c r="E20" s="59">
        <v>2</v>
      </c>
      <c r="F20" s="61"/>
      <c r="G20" s="62"/>
      <c r="H20" s="75">
        <f t="shared" si="0"/>
        <v>0</v>
      </c>
      <c r="I20" s="78">
        <f t="shared" si="1"/>
        <v>0</v>
      </c>
      <c r="J20" s="77">
        <f t="shared" si="2"/>
        <v>0</v>
      </c>
    </row>
    <row r="21" spans="1:11" s="66" customFormat="1" ht="28.5" customHeight="1">
      <c r="A21" s="101" t="s">
        <v>84</v>
      </c>
      <c r="B21" s="54" t="s">
        <v>101</v>
      </c>
      <c r="C21" s="59"/>
      <c r="D21" s="60" t="s">
        <v>43</v>
      </c>
      <c r="E21" s="59">
        <v>2</v>
      </c>
      <c r="F21" s="61"/>
      <c r="G21" s="62"/>
      <c r="H21" s="75">
        <f t="shared" si="0"/>
        <v>0</v>
      </c>
      <c r="I21" s="78">
        <f t="shared" si="1"/>
        <v>0</v>
      </c>
      <c r="J21" s="102">
        <f t="shared" si="2"/>
        <v>0</v>
      </c>
      <c r="K21" s="103"/>
    </row>
    <row r="22" spans="1:10" ht="76.5">
      <c r="A22" s="53" t="s">
        <v>85</v>
      </c>
      <c r="B22" s="54" t="s">
        <v>86</v>
      </c>
      <c r="C22" s="55"/>
      <c r="D22" s="56" t="s">
        <v>43</v>
      </c>
      <c r="E22" s="55">
        <v>10</v>
      </c>
      <c r="F22" s="57"/>
      <c r="G22" s="58"/>
      <c r="H22" s="75">
        <f t="shared" si="0"/>
        <v>0</v>
      </c>
      <c r="I22" s="76">
        <f t="shared" si="1"/>
        <v>0</v>
      </c>
      <c r="J22" s="77">
        <f t="shared" si="2"/>
        <v>0</v>
      </c>
    </row>
    <row r="23" spans="1:10" ht="15">
      <c r="A23" s="53" t="s">
        <v>87</v>
      </c>
      <c r="B23" s="54" t="s">
        <v>88</v>
      </c>
      <c r="C23" s="55"/>
      <c r="D23" s="67"/>
      <c r="E23" s="55">
        <v>2</v>
      </c>
      <c r="F23" s="57"/>
      <c r="G23" s="58"/>
      <c r="H23" s="75">
        <f t="shared" si="0"/>
        <v>0</v>
      </c>
      <c r="I23" s="76">
        <f t="shared" si="1"/>
        <v>0</v>
      </c>
      <c r="J23" s="77">
        <f t="shared" si="2"/>
        <v>0</v>
      </c>
    </row>
    <row r="24" spans="1:10" ht="25.5">
      <c r="A24" s="53" t="s">
        <v>89</v>
      </c>
      <c r="B24" s="54" t="s">
        <v>90</v>
      </c>
      <c r="C24" s="55"/>
      <c r="D24" s="67"/>
      <c r="E24" s="55">
        <v>1</v>
      </c>
      <c r="F24" s="57"/>
      <c r="G24" s="58"/>
      <c r="H24" s="75">
        <f t="shared" si="0"/>
        <v>0</v>
      </c>
      <c r="I24" s="76">
        <f t="shared" si="1"/>
        <v>0</v>
      </c>
      <c r="J24" s="77">
        <f t="shared" si="2"/>
        <v>0</v>
      </c>
    </row>
    <row r="25" spans="1:10" ht="19.5" customHeight="1">
      <c r="A25" s="111" t="s">
        <v>91</v>
      </c>
      <c r="B25" s="112"/>
      <c r="C25" s="112"/>
      <c r="D25" s="112"/>
      <c r="E25" s="112"/>
      <c r="F25" s="112"/>
      <c r="G25" s="112"/>
      <c r="H25" s="113"/>
      <c r="I25" s="68">
        <f>SUM(I3:I24)</f>
        <v>0</v>
      </c>
      <c r="J25" s="68">
        <f>SUM(J3:J24)</f>
        <v>0</v>
      </c>
    </row>
    <row r="26" spans="1:10" ht="24.75" customHeight="1">
      <c r="A26" s="69"/>
      <c r="B26" s="105" t="s">
        <v>114</v>
      </c>
      <c r="C26" s="70"/>
      <c r="D26" s="70"/>
      <c r="E26" s="70"/>
      <c r="F26" s="71" t="s">
        <v>53</v>
      </c>
      <c r="G26" s="72"/>
      <c r="H26" s="72"/>
      <c r="I26" s="68">
        <f>J25-I25</f>
        <v>0</v>
      </c>
      <c r="J26" s="73"/>
    </row>
    <row r="28" spans="2:9" ht="34.5" customHeight="1">
      <c r="B28" s="114" t="s">
        <v>92</v>
      </c>
      <c r="C28" s="114"/>
      <c r="D28" s="114"/>
      <c r="E28" s="114"/>
      <c r="F28" s="114"/>
      <c r="G28" s="114"/>
      <c r="H28" s="114"/>
      <c r="I28" s="114"/>
    </row>
    <row r="29" ht="12.75">
      <c r="J29" s="74"/>
    </row>
  </sheetData>
  <sheetProtection selectLockedCells="1" selectUnlockedCells="1"/>
  <mergeCells count="2">
    <mergeCell ref="A25:H25"/>
    <mergeCell ref="B28:I28"/>
  </mergeCells>
  <printOptions/>
  <pageMargins left="0.3298611111111111" right="0.3402777777777778" top="0.9840277777777777" bottom="0.9840277777777777" header="0.5118055555555555" footer="0.5118055555555555"/>
  <pageSetup horizontalDpi="300" verticalDpi="300" orientation="landscape" paperSize="9" r:id="rId1"/>
  <ignoredErrors>
    <ignoredError sqref="H3:H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2014-02-13T10:04:44Z</cp:lastPrinted>
  <dcterms:modified xsi:type="dcterms:W3CDTF">2014-02-13T12:47:22Z</dcterms:modified>
  <cp:category/>
  <cp:version/>
  <cp:contentType/>
  <cp:contentStatus/>
</cp:coreProperties>
</file>