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 " sheetId="12" r:id="rId12"/>
    <sheet name="Pakiet 13" sheetId="13" r:id="rId13"/>
  </sheets>
  <definedNames/>
  <calcPr fullCalcOnLoad="1"/>
</workbook>
</file>

<file path=xl/sharedStrings.xml><?xml version="1.0" encoding="utf-8"?>
<sst xmlns="http://schemas.openxmlformats.org/spreadsheetml/2006/main" count="350" uniqueCount="121">
  <si>
    <t>PAKIET 1- zestawy oraz złącza do automatycznego wstrzykiwacza kontrastu</t>
  </si>
  <si>
    <t>Lp</t>
  </si>
  <si>
    <t>Opis produktu</t>
  </si>
  <si>
    <t>jm</t>
  </si>
  <si>
    <t>kod katalogowy,nazwa,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</si>
  <si>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</si>
  <si>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</si>
  <si>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</si>
  <si>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</si>
  <si>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</si>
  <si>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</si>
  <si>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</si>
  <si>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</si>
  <si>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33.14.16.25-7</t>
  </si>
  <si>
    <t xml:space="preserve">Zestawy do automatycznego wstrzykiwacza kontrastu kompatybilne z systemem Medrad Stellant CT składający się z: Zestawu A- 1 x wkład o pojemności 200ml, 1 x łącznik niskociśnieniowy o dł. 150cm z jednązastawką antyzwrotną, z trójnikiem Y, oraz Zestawu B-1x wkład o pojemności 200ml, 1 x ostrze typu „Spike”, złącze szybkiego napełniania </t>
  </si>
  <si>
    <t>kpl</t>
  </si>
  <si>
    <t>szt</t>
  </si>
  <si>
    <t>33.14.10.00-0</t>
  </si>
  <si>
    <t>Razem</t>
  </si>
  <si>
    <t>PAKIET 2 – łącznik prosty 1</t>
  </si>
  <si>
    <t>kod katalogowy, nazwa, producent</t>
  </si>
  <si>
    <t>Łącznik prosty pojedynczy z zastawką bezzwrotną dł. min 150cm kompatybilny z systemem Medrad Stellant o min.obciążeniu 300PSI.</t>
  </si>
  <si>
    <t>Próbka 1szt</t>
  </si>
  <si>
    <t xml:space="preserve">PAKIET 3- zestawy do automatycznego wstrzykiwacza </t>
  </si>
  <si>
    <t>Zestaw do automatycznego wstrzykiwacza: zawiera 2 wkłady 60ml i dren Y (min.dł.150cm z co najmniej 1 zastawką bezzwrotną, kompatybilny ze strzykawką Optisar Elite)</t>
  </si>
  <si>
    <t>PAKIET 4 - łącznik prosty 2</t>
  </si>
  <si>
    <t>Łącznik prosty z zastawką bezzwrotną 325 PSI dł.25cm kompatybilny ze sprzętem jednorazowym do automatycznego wstrzykiwacza kontrastu Optisar Elite</t>
  </si>
  <si>
    <t>PAKIET 5 – trójnik</t>
  </si>
  <si>
    <t>Trójniki kompatybilne z systemem  Medrad Stellant CT umożliwiające przepływ od jednego drenu zasilającego do dwóch drenów odpływowych</t>
  </si>
  <si>
    <t>PAKIET 6 - maski krtaniowe</t>
  </si>
  <si>
    <t>33.15.71.10-9</t>
  </si>
  <si>
    <t>PAKIET 7 - sprzęt do terapii nerkozastępczych</t>
  </si>
  <si>
    <t>33.18.15.00-7</t>
  </si>
  <si>
    <t>Adapter 4-drożny umożliwiający podłączenie kilku worków</t>
  </si>
  <si>
    <t>Worki do wkłucia ultrafiltratu x 9szt w opakowaniu</t>
  </si>
  <si>
    <t>Zamawiający posiada aparat AQUARIUS</t>
  </si>
  <si>
    <t xml:space="preserve">PAKIET 8 – pojemniki, probówki </t>
  </si>
  <si>
    <t>Mikrometoda na morfologię 200 do 250 mikrolitrów z EDTA x 50szt</t>
  </si>
  <si>
    <t>33.14.16.13-0</t>
  </si>
  <si>
    <t>Nożyk hematologiczny do pobierania krwi sterylny x 200szt</t>
  </si>
  <si>
    <t>33.14.13.00-3</t>
  </si>
  <si>
    <t>33.14.16.00-6</t>
  </si>
  <si>
    <t>33.14.16.15-4</t>
  </si>
  <si>
    <t>Pojemnik na mocz sterylny 60ml, zakręcany, pakowany pojedynczo</t>
  </si>
  <si>
    <t>Wymazówka bez podłoża z probówką transportową wykonaną z tworzywa</t>
  </si>
  <si>
    <t>33.19.41.00-7</t>
  </si>
  <si>
    <t>PAKIET 9 – czujnik do pomiaru rzutu serca</t>
  </si>
  <si>
    <t>33.14.12.00-2</t>
  </si>
  <si>
    <t>PAKIET 10 - opaski, worki do moczu</t>
  </si>
  <si>
    <t>33.68.00.00-0</t>
  </si>
  <si>
    <t>33.68.10.00-7</t>
  </si>
  <si>
    <t>Opaska staza nielateksowa automatyczna</t>
  </si>
  <si>
    <t>Osłonka na głowicę do USG</t>
  </si>
  <si>
    <t xml:space="preserve">Woreczek do moczu dla chłopców </t>
  </si>
  <si>
    <t>Woreczek do moczu dla  dziewczynek</t>
  </si>
  <si>
    <t>Zatyczka do cewników budowa schodkowa z uchwytem, sterylna</t>
  </si>
  <si>
    <t>33.14.12.40-4</t>
  </si>
  <si>
    <t>33.14.14.11-4</t>
  </si>
  <si>
    <t>Wziernik ginekologiczny z blokadą przy obrocie o 90 stopni, rozm. S,M,L, jednorazowe sterylne</t>
  </si>
  <si>
    <t>33.14.00.00-3</t>
  </si>
  <si>
    <t>Tubusy jednorazowe anoskopowe dł.8cm lub 8,5cm śr.20mm</t>
  </si>
  <si>
    <t>33.16.80.00-5</t>
  </si>
  <si>
    <t>Tubusy jednorazowe proktoskopowe dł.13cm śr.20mm</t>
  </si>
  <si>
    <t>Tubusy jednorazowe signoiskopowe dł.25cm śr.20mm</t>
  </si>
  <si>
    <t>Rozcinacz klamer pępowinowych</t>
  </si>
  <si>
    <t>Poz 1,2 ,14 próbki po 2szt</t>
  </si>
  <si>
    <t>PAKIET  11- jednorazowe wkłady workowe i wielorazowe kanistry</t>
  </si>
  <si>
    <t xml:space="preserve">Jednorazowe wkłady workowe, miękkie z trwale dołączoną okrągłą pokrywą w pokrywie 4 porty ( ssanie, pacjent akcesoria, tandem), port ssania zabezpieczony z zastawką mechaniczną oraz podwójnym filtrem antybakteryjnym, port pacjenta zabezpieczony zastawką antyzwrotną, pokrywa wyposażona w szeroki kołnierz pełniący funkcję uchwytu, pokrywa uszczelniająca na wyraźny klik, na pokrywie umieszczona co najmniej data ważności i numer serii, możliwość wstawienia wkładów w większe kanistry. Poj 1,5l. </t>
  </si>
  <si>
    <t xml:space="preserve">Mocowanie na szynę Modura </t>
  </si>
  <si>
    <t>załącznik 3.1 do SIWZ</t>
  </si>
  <si>
    <t>załącznik 3.2 do SIWZ</t>
  </si>
  <si>
    <t>załącznik 3.3 do SIWZ</t>
  </si>
  <si>
    <t>załącznik 3.4 do SIWZ</t>
  </si>
  <si>
    <t>załącznik 3.5 do SIWZ</t>
  </si>
  <si>
    <t>załącznik 3.7 do SIWZ</t>
  </si>
  <si>
    <t>załącznik 3.11 do SIWZ</t>
  </si>
  <si>
    <t>w tym vat:</t>
  </si>
  <si>
    <t xml:space="preserve">Zestaw kompatybilny z systemem Medrad Stellant CT składający się z: wkładu jednorazowego o pojemności 200ml (2szt), złącza szybkiego napełniania oraz złącza niskiego ciśnienia z konektorem T-60" i z pojemnikiem do odpowietrzania </t>
  </si>
  <si>
    <t>Zestaw do hemofiltracji zawierający zestaw drenów dla dorosłych, hemofiltr polietersulfonowy o pow.1,2m kwadratowego lub 1,9m kwadratowego (do wyboru) x 5szt</t>
  </si>
  <si>
    <t>Szczoteczka do pobierania wymazów cytologicznych umożliwiająca pobranie w rozmazie jednocześnie komórek z szyjki macicy, kanału szyjki i strefy transformacji. Szczoteczki rekomendowane przez Ministerstwo zdrowia i zalecane w programie profilaktyki raka szyjki macicy, symetryczna typu wachlarzyk lub miotełka, sterylna</t>
  </si>
  <si>
    <t>Próbka poz 3,4,7 w ilości 1szt</t>
  </si>
  <si>
    <t xml:space="preserve">Zaciskacz do pępowiny, sterylny lub biologicznie czysty. Dł. całkowita zaciskacza 5,6cm lub dłuższa, długość części ząbkowanej nie mniejsza niż 3,8cm, z blokadą uniemożliwiającą przesunięcie pępowiny do okragłego łącznika ramion zaciskacza - 10pkt, Dł. całkowita zaciskacza mniejsza niż 5,6cm, długość części ząbkowanej mniejsza 3,8cm, bez blokady uniemożliwiającąej przesunięcie pępowiny do okragłego łącznika ramion zaciskacza – 0pkt, </t>
  </si>
  <si>
    <t xml:space="preserve">Wielorazowe kanistry wykonane z poliwęglanu, przystosowane do dezynfekcji, wyposażone w zintegrowany uchwyt z zaworem odcinającym ssanie, skalowane co 50ml </t>
  </si>
  <si>
    <t>Nazwa</t>
  </si>
  <si>
    <t>Nazwa handlowa,producent</t>
  </si>
  <si>
    <t>Vat %</t>
  </si>
  <si>
    <t>Wartość  brutto</t>
  </si>
  <si>
    <t>Maski anestetyczne bez PCV jednorazowego użytku z elastomerowym, termoplastycznym nienadmuchiwanym mankietem, precyzyjnie dopasowującym się do twarzy, eliminujący przecieki, kolorowy kołnierz służy do identyfikacji rozmiaru. Rozmiary od nr 0 do nr 6 do wyboru</t>
  </si>
  <si>
    <t>33.17.11.10-3</t>
  </si>
  <si>
    <t>Układ oddechowy anestetyczny antybakteryjny z jonami srebra o długości 160cm składający się z 2rur karbowanych z systemem montowania niszowo-zatrzaskowym zapobiegający powstawaniu nieszczelności, z łącznikiem typu Y, dodatkowa gałąź 80cm, worek 2l. Układ posiada zewnętrzny zawór zabezpieczający układ jednostronnie otwarty o rozmiarze 22</t>
  </si>
  <si>
    <t>33.17.10.00-9</t>
  </si>
  <si>
    <t>RAZEM</t>
  </si>
  <si>
    <t>w tym vat</t>
  </si>
  <si>
    <t>33.18.15.00-0</t>
  </si>
  <si>
    <t>PAKIET 12 PŁYNY DO TERAPII NERKOZASTĘPCZEJ</t>
  </si>
  <si>
    <t>PAKIET 13maski, układ oddechowy anestetyczny</t>
  </si>
  <si>
    <t xml:space="preserve">Termin dostawy (PODAĆ) ……………...………..po złożeniu zamówienia telefonicznego lub fax-em </t>
  </si>
  <si>
    <t xml:space="preserve">(termin dostawy podlega ocenie zgodnie z rozdz.XV  ust.2 cz.B SIWZ ; należy podać jedną z trzech opcji wymienionych  w w/w zapisie SIWZ) </t>
  </si>
  <si>
    <t xml:space="preserve">Złącze szybkiego napełniania kompatybilne z systemem Medrad Stellant </t>
  </si>
  <si>
    <t>Maksymalna liczba punktów możliwych do uzyskania w pakiecie: 20 pkt</t>
  </si>
  <si>
    <t>Maksymalna liczba punktów możliwych do uzyskania w pakiecie: 30 pkt</t>
  </si>
  <si>
    <t>Poz.1,2,3 próbki po 1szt</t>
  </si>
  <si>
    <t>załącznik 3.13 do SIWZ</t>
  </si>
  <si>
    <r>
      <t>Płyny substytucyjne o różnej zawartości potasu (0; 2 lub 4mmol/l) w zależności od potrzeb worki 5 litrowe, w opakowaniu 2 worki *</t>
    </r>
    <r>
      <rPr>
        <i/>
        <sz val="10"/>
        <rFont val="Times New Roman"/>
        <family val="1"/>
      </rPr>
      <t>Zamawiający wymaga aby płyn był zarejestrowany jako produkt leczniczy z przeznaczeniem do użycia w zabiegach hemodializy, hemofiltracji oraz hemodiafiltracji oraz aby worek z płynem był wyposażony w zamknięcie, które nie wymaga przełamania plastikowych zawleczek</t>
    </r>
  </si>
  <si>
    <t>załącznik 3.12 do SIWZ po zmianie</t>
  </si>
  <si>
    <t>*zmiana odpowiedzią 1</t>
  </si>
  <si>
    <r>
  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</t>
    </r>
    <r>
      <rPr>
        <i/>
        <sz val="12"/>
        <rFont val="Times New Roman"/>
        <family val="1"/>
      </rPr>
      <t>* dopuszcza się zaoferowanie maski krtaniowej posiadającej zabezpieczenie w postaci użebrowania chroniącego przed możliwością wklinowania nagłośni</t>
    </r>
  </si>
  <si>
    <r>
      <t>Nakłuwacz półautomatyczny do nakłuwania pięty na fenyloketonurię gł.1,2mm*</t>
    </r>
    <r>
      <rPr>
        <i/>
        <sz val="12"/>
        <rFont val="Times New Roman CE"/>
        <family val="0"/>
      </rPr>
      <t>lub 1,5mm</t>
    </r>
    <r>
      <rPr>
        <sz val="12"/>
        <rFont val="Times New Roman CE"/>
        <family val="1"/>
      </rPr>
      <t>; 1,8mm i 2,4mm lub palec na poziom cukru. Op a 200szt</t>
    </r>
  </si>
  <si>
    <r>
      <t>Pojemnik na mocz nie sterylny  o pojemności całkowitej 120ml  *</t>
    </r>
    <r>
      <rPr>
        <i/>
        <sz val="12"/>
        <rFont val="Times New Roman CE"/>
        <family val="0"/>
      </rPr>
      <t>dopuszcza się zaoferowanie pojemników o pojemności użytkowej 120 ml</t>
    </r>
    <r>
      <rPr>
        <sz val="12"/>
        <rFont val="Times New Roman CE"/>
        <family val="1"/>
      </rPr>
      <t xml:space="preserve"> * </t>
    </r>
    <r>
      <rPr>
        <i/>
        <sz val="12"/>
        <rFont val="Times New Roman CE"/>
        <family val="0"/>
      </rPr>
      <t>dopuszcza się zaoferowanie pojemników o pojemności użytkowej 50ml i całkowitej 60 ml.</t>
    </r>
    <r>
      <rPr>
        <sz val="12"/>
        <rFont val="Times New Roman CE"/>
        <family val="1"/>
      </rPr>
      <t xml:space="preserve"> Zakręcany – 10pkt, zaciskany – 0pkt</t>
    </r>
  </si>
  <si>
    <r>
      <t>Pojemnik na kał z łopatką o pojemności użytkowej 25ml i całkowitej 30ml. *</t>
    </r>
    <r>
      <rPr>
        <i/>
        <sz val="12"/>
        <rFont val="Times New Roman CE"/>
        <family val="0"/>
      </rPr>
      <t>dopuszcza się pojemnik o pojemności 25ml</t>
    </r>
    <r>
      <rPr>
        <sz val="12"/>
        <rFont val="Times New Roman CE"/>
        <family val="1"/>
      </rPr>
      <t xml:space="preserve">; Zakręcany – 10pkt, zaciskany- 0pkt </t>
    </r>
  </si>
  <si>
    <r>
      <t>*</t>
    </r>
    <r>
      <rPr>
        <i/>
        <sz val="12"/>
        <rFont val="Times New Roman"/>
        <family val="1"/>
      </rPr>
      <t>zmiana odp 2</t>
    </r>
  </si>
  <si>
    <t>załącznik 3.8 do SIWZ-po zmianie</t>
  </si>
  <si>
    <t>załącznik 3.10 do SIWZ- po zmianie</t>
  </si>
  <si>
    <t>*zmiana odp.2</t>
  </si>
  <si>
    <r>
      <t>Opaska identyfikacyjna dla dzieci i dorosłych. Z  zaoblonymi krawędziami (białe), z systemem bezpośredniego zapięcia bez konieczności przekładania końcówki – 10pkt, bez zaoblonych krawędzi ,bez systememu bezpośredniego zapięcia z koniecznością przekładania – 0pkt</t>
    </r>
    <r>
      <rPr>
        <i/>
        <sz val="12"/>
        <rFont val="Times New Roman CE"/>
        <family val="0"/>
      </rPr>
      <t>* dopuszcza się zaoferowanie opasek w opakowaniach 100szt. z odpowiednim przeliczeniem ilości; wówczas należy podać wielkość opakowania i dokonać zmiany jm i ilości na 7op.</t>
    </r>
  </si>
  <si>
    <r>
      <t xml:space="preserve">Opaska identyfikacyjna dla nowordków. Z zaoblonymi krawędziami (niebieskie i różowe),z systemem bezpośredniego zapięcia bez konieczności przekładania końcówki – 10pkt, bez zaoblonych krawędzi (inne niż niebieskie i różowe), bez systemu bezpośredniego zapięcia z koniecznością przekładania końcówki – 0pkt, </t>
    </r>
    <r>
      <rPr>
        <i/>
        <sz val="12"/>
        <rFont val="Times New Roman CE"/>
        <family val="0"/>
      </rPr>
      <t>* dopuszcza się zaoferowanie opasek w opakowaniach 100szt. z odpowiednim przeliczeniem ilości; wówczas należy podać wielkość opakowania i dokonać zmiany jm i ilości na 10op.</t>
    </r>
  </si>
  <si>
    <t>załącznik 3.6 do SIWZ- po zmianie</t>
  </si>
  <si>
    <t>załącznik 3.9 do SIWZ po zmianie</t>
  </si>
  <si>
    <t>Czujnik do ciągłego pomiaru rzutu serca jednorazowy pasujący do aparatu Vigileo*</t>
  </si>
  <si>
    <t xml:space="preserve">w tyma vat </t>
  </si>
  <si>
    <r>
      <t>*</t>
    </r>
    <r>
      <rPr>
        <i/>
        <sz val="12"/>
        <rFont val="Times New Roman"/>
        <family val="1"/>
      </rPr>
      <t>Zamawiający odp.2 dopuścił, aby oferowane czujniki do pomiaru rzutu serca miały zapewniony prostoliniowy przepływ płynu płuczącego przez przetwornik w celu zapewnienia właściwego przepłukania zestawu, oraz aby oferowane czujniki do pomiaru rzutu serca posiadały linię z wkłuciem kroplowym z prostą igłą w postaci kolca posiadającego trzy otwory boczne zapobiegające zapowietrzaniu się układu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</si>
</sst>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8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8"/>
      <name val="Arial CE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4" xfId="0" applyFont="1" applyBorder="1" applyAlignment="1">
      <alignment wrapText="1"/>
    </xf>
    <xf numFmtId="9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9" fontId="9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9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ill="1" applyBorder="1" applyAlignment="1">
      <alignment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4">
      <selection activeCell="F5" sqref="F5:G5"/>
    </sheetView>
  </sheetViews>
  <sheetFormatPr defaultColWidth="9.00390625" defaultRowHeight="12.75"/>
  <cols>
    <col min="1" max="1" width="4.25390625" style="0" customWidth="1"/>
    <col min="2" max="2" width="48.75390625" style="0" customWidth="1"/>
    <col min="3" max="3" width="4.375" style="0" customWidth="1"/>
    <col min="4" max="4" width="11.875" style="0" customWidth="1"/>
    <col min="5" max="5" width="7.75390625" style="0" customWidth="1"/>
    <col min="6" max="6" width="9.375" style="0" customWidth="1"/>
    <col min="7" max="7" width="6.00390625" style="29" customWidth="1"/>
    <col min="8" max="8" width="10.75390625" style="0" customWidth="1"/>
    <col min="9" max="9" width="12.125" style="0" customWidth="1"/>
    <col min="10" max="10" width="12.375" style="0" customWidth="1"/>
    <col min="11" max="11" width="13.625" style="0" customWidth="1"/>
  </cols>
  <sheetData>
    <row r="1" ht="12.75">
      <c r="J1" t="s">
        <v>69</v>
      </c>
    </row>
    <row r="2" spans="1:18" ht="23.2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1"/>
      <c r="P2" s="1"/>
      <c r="Q2" s="1"/>
      <c r="R2" s="2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3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</row>
    <row r="5" spans="1:17" ht="94.5">
      <c r="A5" s="6">
        <v>1</v>
      </c>
      <c r="B5" s="7" t="s">
        <v>77</v>
      </c>
      <c r="C5" s="6" t="s">
        <v>12</v>
      </c>
      <c r="D5" s="6"/>
      <c r="E5" s="6">
        <v>1000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13</v>
      </c>
      <c r="L5" s="3"/>
      <c r="M5" s="3"/>
      <c r="N5" s="3"/>
      <c r="O5" s="3"/>
      <c r="P5" s="3"/>
      <c r="Q5" s="3"/>
    </row>
    <row r="6" spans="1:17" ht="110.25">
      <c r="A6" s="6">
        <v>2</v>
      </c>
      <c r="B6" s="7" t="s">
        <v>14</v>
      </c>
      <c r="C6" s="6" t="s">
        <v>15</v>
      </c>
      <c r="D6" s="6"/>
      <c r="E6" s="6">
        <v>700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13</v>
      </c>
      <c r="L6" s="3"/>
      <c r="M6" s="3"/>
      <c r="N6" s="3"/>
      <c r="O6" s="3"/>
      <c r="P6" s="3"/>
      <c r="Q6" s="3"/>
    </row>
    <row r="7" spans="1:17" ht="31.5">
      <c r="A7" s="6">
        <v>3</v>
      </c>
      <c r="B7" s="7" t="s">
        <v>98</v>
      </c>
      <c r="C7" s="6" t="s">
        <v>16</v>
      </c>
      <c r="D7" s="6"/>
      <c r="E7" s="6">
        <v>300</v>
      </c>
      <c r="F7" s="8"/>
      <c r="G7" s="32"/>
      <c r="H7" s="8">
        <f>F7*G7+F7</f>
        <v>0</v>
      </c>
      <c r="I7" s="8">
        <f>F7*E7</f>
        <v>0</v>
      </c>
      <c r="J7" s="8">
        <f>I7*G7+I7</f>
        <v>0</v>
      </c>
      <c r="K7" s="6" t="s">
        <v>17</v>
      </c>
      <c r="L7" s="3"/>
      <c r="M7" s="3"/>
      <c r="N7" s="3"/>
      <c r="O7" s="3"/>
      <c r="P7" s="3"/>
      <c r="Q7" s="3"/>
    </row>
    <row r="8" spans="1:17" ht="15.75">
      <c r="A8" s="6"/>
      <c r="B8" s="9" t="s">
        <v>18</v>
      </c>
      <c r="C8" s="9"/>
      <c r="D8" s="9"/>
      <c r="E8" s="9"/>
      <c r="F8" s="10"/>
      <c r="G8" s="10"/>
      <c r="H8" s="10"/>
      <c r="I8" s="10">
        <f>SUM(I5:I7)</f>
        <v>0</v>
      </c>
      <c r="J8" s="10">
        <f>SUM(J5:J7)</f>
        <v>0</v>
      </c>
      <c r="K8" s="11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12"/>
      <c r="G9" s="12"/>
      <c r="H9" s="12"/>
      <c r="I9" s="12"/>
      <c r="J9" s="12"/>
      <c r="K9" s="3"/>
      <c r="L9" s="3"/>
      <c r="M9" s="3"/>
      <c r="N9" s="3"/>
      <c r="O9" s="3"/>
      <c r="P9" s="3"/>
      <c r="Q9" s="3"/>
    </row>
    <row r="10" spans="1:17" ht="15.75">
      <c r="A10" s="3"/>
      <c r="B10" s="3"/>
      <c r="C10" s="3"/>
      <c r="D10" s="3"/>
      <c r="E10" s="3"/>
      <c r="F10" s="12"/>
      <c r="G10" s="12"/>
      <c r="H10" s="12" t="s">
        <v>76</v>
      </c>
      <c r="I10" s="12">
        <f>J8-I8</f>
        <v>0</v>
      </c>
      <c r="J10" s="12"/>
      <c r="K10" s="3"/>
      <c r="L10" s="3"/>
      <c r="M10" s="3"/>
      <c r="N10" s="3"/>
      <c r="O10" s="3"/>
      <c r="P10" s="3"/>
      <c r="Q10" s="3"/>
    </row>
    <row r="11" spans="1:17" ht="15.75">
      <c r="A11" s="3"/>
      <c r="B11" s="3" t="s">
        <v>101</v>
      </c>
      <c r="C11" s="3"/>
      <c r="D11" s="3"/>
      <c r="E11" s="3"/>
      <c r="F11" s="12"/>
      <c r="G11" s="12"/>
      <c r="H11" s="12"/>
      <c r="I11" s="12"/>
      <c r="J11" s="12"/>
      <c r="K11" s="3"/>
      <c r="L11" s="3"/>
      <c r="M11" s="3"/>
      <c r="N11" s="3"/>
      <c r="O11" s="3"/>
      <c r="P11" s="3"/>
      <c r="Q11" s="3"/>
    </row>
    <row r="12" spans="1:17" ht="15.75">
      <c r="A12" s="3"/>
      <c r="B12" s="3"/>
      <c r="C12" s="3"/>
      <c r="D12" s="3"/>
      <c r="E12" s="3"/>
      <c r="F12" s="12"/>
      <c r="G12" s="31"/>
      <c r="H12" s="12"/>
      <c r="I12" s="12"/>
      <c r="J12" s="12"/>
      <c r="K12" s="3"/>
      <c r="L12" s="3"/>
      <c r="M12" s="3"/>
      <c r="N12" s="3"/>
      <c r="O12" s="3"/>
      <c r="P12" s="3"/>
      <c r="Q12" s="3"/>
    </row>
    <row r="13" spans="1:17" ht="15.75">
      <c r="A13" s="3"/>
      <c r="B13" s="3" t="s">
        <v>96</v>
      </c>
      <c r="C13" s="3"/>
      <c r="D13" s="3"/>
      <c r="E13" s="3"/>
      <c r="F13" s="12"/>
      <c r="G13" s="31"/>
      <c r="H13" s="12"/>
      <c r="I13" s="12"/>
      <c r="J13" s="12"/>
      <c r="K13" s="3"/>
      <c r="L13" s="3"/>
      <c r="M13" s="3"/>
      <c r="N13" s="3"/>
      <c r="O13" s="3"/>
      <c r="P13" s="3"/>
      <c r="Q13" s="3"/>
    </row>
    <row r="14" spans="1:17" ht="15.75">
      <c r="A14" s="3"/>
      <c r="B14" s="3" t="s">
        <v>97</v>
      </c>
      <c r="C14" s="3"/>
      <c r="D14" s="3"/>
      <c r="E14" s="3"/>
      <c r="F14" s="12"/>
      <c r="G14" s="31"/>
      <c r="H14" s="12"/>
      <c r="I14" s="12"/>
      <c r="J14" s="12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12"/>
      <c r="G15" s="31"/>
      <c r="H15" s="12"/>
      <c r="I15" s="12"/>
      <c r="J15" s="12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12"/>
      <c r="G16" s="31"/>
      <c r="H16" s="12"/>
      <c r="I16" s="12"/>
      <c r="J16" s="12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12"/>
      <c r="G17" s="31"/>
      <c r="H17" s="12"/>
      <c r="I17" s="12"/>
      <c r="J17" s="12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12"/>
      <c r="G18" s="31"/>
      <c r="H18" s="12"/>
      <c r="I18" s="12"/>
      <c r="J18" s="12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12"/>
      <c r="G19" s="31"/>
      <c r="H19" s="12"/>
      <c r="I19" s="12"/>
      <c r="J19" s="12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12"/>
      <c r="G20" s="31"/>
      <c r="H20" s="12"/>
      <c r="I20" s="12"/>
      <c r="J20" s="12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1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1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1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1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1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1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1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1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1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1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1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 selectLockedCells="1" selectUnlockedCells="1"/>
  <mergeCells count="1">
    <mergeCell ref="A2:K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5">
      <selection activeCell="B5" sqref="B5:B6"/>
    </sheetView>
  </sheetViews>
  <sheetFormatPr defaultColWidth="9.00390625" defaultRowHeight="12.75"/>
  <cols>
    <col min="1" max="1" width="4.375" style="0" customWidth="1"/>
    <col min="2" max="2" width="36.75390625" style="0" customWidth="1"/>
    <col min="3" max="3" width="5.00390625" style="0" customWidth="1"/>
    <col min="4" max="4" width="12.875" style="0" customWidth="1"/>
    <col min="5" max="5" width="5.875" style="0" customWidth="1"/>
    <col min="6" max="6" width="10.25390625" style="0" customWidth="1"/>
    <col min="7" max="7" width="6.25390625" style="29" customWidth="1"/>
    <col min="8" max="8" width="11.375" style="0" customWidth="1"/>
    <col min="9" max="9" width="12.375" style="0" customWidth="1"/>
    <col min="10" max="10" width="12.875" style="0" customWidth="1"/>
    <col min="11" max="11" width="13.625" style="0" customWidth="1"/>
  </cols>
  <sheetData>
    <row r="1" ht="12.75">
      <c r="I1" t="s">
        <v>112</v>
      </c>
    </row>
    <row r="2" spans="1:11" ht="22.5">
      <c r="A2" s="72" t="s">
        <v>48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ht="18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73.5" customHeight="1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227.25" customHeight="1">
      <c r="A5" s="19">
        <v>1</v>
      </c>
      <c r="B5" s="69" t="s">
        <v>114</v>
      </c>
      <c r="C5" s="23" t="s">
        <v>16</v>
      </c>
      <c r="D5" s="23"/>
      <c r="E5" s="23">
        <v>700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49</v>
      </c>
    </row>
    <row r="6" spans="1:11" ht="234" customHeight="1">
      <c r="A6" s="19">
        <v>2</v>
      </c>
      <c r="B6" s="69" t="s">
        <v>115</v>
      </c>
      <c r="C6" s="23" t="s">
        <v>16</v>
      </c>
      <c r="D6" s="23"/>
      <c r="E6" s="23">
        <v>1000</v>
      </c>
      <c r="F6" s="24"/>
      <c r="G6" s="36"/>
      <c r="H6" s="24">
        <f aca="true" t="shared" si="0" ref="H6:H18">F6*G6+F6</f>
        <v>0</v>
      </c>
      <c r="I6" s="24">
        <f aca="true" t="shared" si="1" ref="I6:I18">F6*E6</f>
        <v>0</v>
      </c>
      <c r="J6" s="24">
        <f aca="true" t="shared" si="2" ref="J6:J18">I6*G6+I6</f>
        <v>0</v>
      </c>
      <c r="K6" s="23" t="s">
        <v>50</v>
      </c>
    </row>
    <row r="7" spans="1:11" ht="27" customHeight="1">
      <c r="A7" s="19">
        <v>3</v>
      </c>
      <c r="B7" s="23" t="s">
        <v>51</v>
      </c>
      <c r="C7" s="23" t="s">
        <v>16</v>
      </c>
      <c r="D7" s="23"/>
      <c r="E7" s="23">
        <v>90</v>
      </c>
      <c r="F7" s="24"/>
      <c r="G7" s="36"/>
      <c r="H7" s="24">
        <f t="shared" si="0"/>
        <v>0</v>
      </c>
      <c r="I7" s="24">
        <f t="shared" si="1"/>
        <v>0</v>
      </c>
      <c r="J7" s="24">
        <f t="shared" si="2"/>
        <v>0</v>
      </c>
      <c r="K7" s="23" t="s">
        <v>49</v>
      </c>
    </row>
    <row r="8" spans="1:11" ht="22.5" customHeight="1">
      <c r="A8" s="19">
        <v>4</v>
      </c>
      <c r="B8" s="23" t="s">
        <v>52</v>
      </c>
      <c r="C8" s="23" t="s">
        <v>16</v>
      </c>
      <c r="D8" s="23"/>
      <c r="E8" s="23">
        <v>2160</v>
      </c>
      <c r="F8" s="24"/>
      <c r="G8" s="36"/>
      <c r="H8" s="24">
        <f t="shared" si="0"/>
        <v>0</v>
      </c>
      <c r="I8" s="24">
        <f t="shared" si="1"/>
        <v>0</v>
      </c>
      <c r="J8" s="24">
        <f t="shared" si="2"/>
        <v>0</v>
      </c>
      <c r="K8" s="23" t="s">
        <v>49</v>
      </c>
    </row>
    <row r="9" spans="1:11" ht="24.75" customHeight="1">
      <c r="A9" s="19">
        <v>5</v>
      </c>
      <c r="B9" s="23" t="s">
        <v>53</v>
      </c>
      <c r="C9" s="23" t="s">
        <v>16</v>
      </c>
      <c r="D9" s="23"/>
      <c r="E9" s="23">
        <v>550</v>
      </c>
      <c r="F9" s="24"/>
      <c r="G9" s="36"/>
      <c r="H9" s="24">
        <f t="shared" si="0"/>
        <v>0</v>
      </c>
      <c r="I9" s="24">
        <f t="shared" si="1"/>
        <v>0</v>
      </c>
      <c r="J9" s="24">
        <f t="shared" si="2"/>
        <v>0</v>
      </c>
      <c r="K9" s="23" t="s">
        <v>42</v>
      </c>
    </row>
    <row r="10" spans="1:11" ht="15.75">
      <c r="A10" s="19">
        <v>6</v>
      </c>
      <c r="B10" s="23" t="s">
        <v>54</v>
      </c>
      <c r="C10" s="23" t="s">
        <v>16</v>
      </c>
      <c r="D10" s="23"/>
      <c r="E10" s="23">
        <v>550</v>
      </c>
      <c r="F10" s="24"/>
      <c r="G10" s="36"/>
      <c r="H10" s="24">
        <f t="shared" si="0"/>
        <v>0</v>
      </c>
      <c r="I10" s="24">
        <f t="shared" si="1"/>
        <v>0</v>
      </c>
      <c r="J10" s="24">
        <f t="shared" si="2"/>
        <v>0</v>
      </c>
      <c r="K10" s="23" t="s">
        <v>42</v>
      </c>
    </row>
    <row r="11" spans="1:11" ht="31.5">
      <c r="A11" s="19">
        <v>7</v>
      </c>
      <c r="B11" s="21" t="s">
        <v>55</v>
      </c>
      <c r="C11" s="23" t="s">
        <v>16</v>
      </c>
      <c r="D11" s="23"/>
      <c r="E11" s="23">
        <v>400</v>
      </c>
      <c r="F11" s="24"/>
      <c r="G11" s="36"/>
      <c r="H11" s="24">
        <f t="shared" si="0"/>
        <v>0</v>
      </c>
      <c r="I11" s="24">
        <f t="shared" si="1"/>
        <v>0</v>
      </c>
      <c r="J11" s="24">
        <f t="shared" si="2"/>
        <v>0</v>
      </c>
      <c r="K11" s="23" t="s">
        <v>56</v>
      </c>
    </row>
    <row r="12" spans="1:11" ht="75" customHeight="1">
      <c r="A12" s="19">
        <v>8</v>
      </c>
      <c r="B12" s="69" t="s">
        <v>107</v>
      </c>
      <c r="C12" s="23" t="s">
        <v>12</v>
      </c>
      <c r="D12" s="23"/>
      <c r="E12" s="23">
        <v>3</v>
      </c>
      <c r="F12" s="24"/>
      <c r="G12" s="36"/>
      <c r="H12" s="24">
        <f t="shared" si="0"/>
        <v>0</v>
      </c>
      <c r="I12" s="24">
        <f t="shared" si="1"/>
        <v>0</v>
      </c>
      <c r="J12" s="24">
        <f t="shared" si="2"/>
        <v>0</v>
      </c>
      <c r="K12" s="23" t="s">
        <v>57</v>
      </c>
    </row>
    <row r="13" spans="1:11" ht="57" customHeight="1">
      <c r="A13" s="19">
        <v>9</v>
      </c>
      <c r="B13" s="21" t="s">
        <v>58</v>
      </c>
      <c r="C13" s="23" t="s">
        <v>16</v>
      </c>
      <c r="D13" s="23"/>
      <c r="E13" s="23">
        <v>600</v>
      </c>
      <c r="F13" s="24"/>
      <c r="G13" s="36"/>
      <c r="H13" s="24">
        <f t="shared" si="0"/>
        <v>0</v>
      </c>
      <c r="I13" s="24">
        <f t="shared" si="1"/>
        <v>0</v>
      </c>
      <c r="J13" s="24">
        <f t="shared" si="2"/>
        <v>0</v>
      </c>
      <c r="K13" s="23" t="s">
        <v>59</v>
      </c>
    </row>
    <row r="14" spans="1:11" ht="39.75" customHeight="1">
      <c r="A14" s="19">
        <v>10</v>
      </c>
      <c r="B14" s="21" t="s">
        <v>60</v>
      </c>
      <c r="C14" s="23" t="s">
        <v>16</v>
      </c>
      <c r="D14" s="23"/>
      <c r="E14" s="23">
        <v>50</v>
      </c>
      <c r="F14" s="24"/>
      <c r="G14" s="36"/>
      <c r="H14" s="24">
        <f t="shared" si="0"/>
        <v>0</v>
      </c>
      <c r="I14" s="24">
        <f t="shared" si="1"/>
        <v>0</v>
      </c>
      <c r="J14" s="24">
        <f t="shared" si="2"/>
        <v>0</v>
      </c>
      <c r="K14" s="23" t="s">
        <v>61</v>
      </c>
    </row>
    <row r="15" spans="1:11" ht="39.75" customHeight="1">
      <c r="A15" s="19">
        <v>11</v>
      </c>
      <c r="B15" s="21" t="s">
        <v>62</v>
      </c>
      <c r="C15" s="23" t="s">
        <v>16</v>
      </c>
      <c r="D15" s="23"/>
      <c r="E15" s="23">
        <v>50</v>
      </c>
      <c r="F15" s="24"/>
      <c r="G15" s="36"/>
      <c r="H15" s="24">
        <f t="shared" si="0"/>
        <v>0</v>
      </c>
      <c r="I15" s="24">
        <f t="shared" si="1"/>
        <v>0</v>
      </c>
      <c r="J15" s="24">
        <f t="shared" si="2"/>
        <v>0</v>
      </c>
      <c r="K15" s="23" t="s">
        <v>61</v>
      </c>
    </row>
    <row r="16" spans="1:11" ht="31.5">
      <c r="A16" s="19">
        <v>12</v>
      </c>
      <c r="B16" s="21" t="s">
        <v>63</v>
      </c>
      <c r="C16" s="23" t="s">
        <v>16</v>
      </c>
      <c r="D16" s="23"/>
      <c r="E16" s="23">
        <v>200</v>
      </c>
      <c r="F16" s="24"/>
      <c r="G16" s="36"/>
      <c r="H16" s="24">
        <f t="shared" si="0"/>
        <v>0</v>
      </c>
      <c r="I16" s="24">
        <f t="shared" si="1"/>
        <v>0</v>
      </c>
      <c r="J16" s="24">
        <f t="shared" si="2"/>
        <v>0</v>
      </c>
      <c r="K16" s="23" t="s">
        <v>61</v>
      </c>
    </row>
    <row r="17" spans="1:11" ht="20.25" customHeight="1">
      <c r="A17" s="19">
        <v>13</v>
      </c>
      <c r="B17" s="21" t="s">
        <v>64</v>
      </c>
      <c r="C17" s="23" t="s">
        <v>16</v>
      </c>
      <c r="D17" s="23"/>
      <c r="E17" s="23">
        <v>4</v>
      </c>
      <c r="F17" s="24"/>
      <c r="G17" s="36"/>
      <c r="H17" s="24">
        <f t="shared" si="0"/>
        <v>0</v>
      </c>
      <c r="I17" s="24">
        <f t="shared" si="1"/>
        <v>0</v>
      </c>
      <c r="J17" s="24">
        <f t="shared" si="2"/>
        <v>0</v>
      </c>
      <c r="K17" s="23" t="s">
        <v>57</v>
      </c>
    </row>
    <row r="18" spans="1:11" ht="201.75" customHeight="1">
      <c r="A18" s="19">
        <v>14</v>
      </c>
      <c r="B18" s="21" t="s">
        <v>81</v>
      </c>
      <c r="C18" s="23" t="s">
        <v>16</v>
      </c>
      <c r="D18" s="23"/>
      <c r="E18" s="23">
        <v>550</v>
      </c>
      <c r="F18" s="24"/>
      <c r="G18" s="36"/>
      <c r="H18" s="24">
        <f t="shared" si="0"/>
        <v>0</v>
      </c>
      <c r="I18" s="24">
        <f t="shared" si="1"/>
        <v>0</v>
      </c>
      <c r="J18" s="24">
        <f t="shared" si="2"/>
        <v>0</v>
      </c>
      <c r="K18" s="23" t="s">
        <v>49</v>
      </c>
    </row>
    <row r="19" spans="1:11" ht="15.75">
      <c r="A19" s="23"/>
      <c r="B19" s="25" t="s">
        <v>18</v>
      </c>
      <c r="C19" s="26"/>
      <c r="D19" s="26"/>
      <c r="E19" s="26"/>
      <c r="F19" s="26"/>
      <c r="G19" s="26"/>
      <c r="H19" s="26"/>
      <c r="I19" s="27">
        <f>SUM(I5:I18)</f>
        <v>0</v>
      </c>
      <c r="J19" s="27">
        <f>SUM(J5:J18)</f>
        <v>0</v>
      </c>
      <c r="K19" s="23"/>
    </row>
    <row r="20" spans="1:11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.75">
      <c r="A21" s="18"/>
      <c r="B21" s="18" t="s">
        <v>113</v>
      </c>
      <c r="C21" s="18"/>
      <c r="D21" s="18"/>
      <c r="E21" s="18"/>
      <c r="F21" s="18"/>
      <c r="G21" s="18"/>
      <c r="H21" s="18" t="s">
        <v>76</v>
      </c>
      <c r="I21" s="30">
        <f>J19-I19</f>
        <v>0</v>
      </c>
      <c r="J21" s="18"/>
      <c r="K21" s="18"/>
    </row>
    <row r="22" spans="1:11" ht="15.75">
      <c r="A22" s="18"/>
      <c r="B22" s="47" t="s">
        <v>65</v>
      </c>
      <c r="C22" s="18"/>
      <c r="D22" s="18"/>
      <c r="E22" s="18"/>
      <c r="F22" s="18"/>
      <c r="G22" s="18"/>
      <c r="H22" s="18"/>
      <c r="I22" s="18"/>
      <c r="J22" s="18"/>
      <c r="K22" s="18"/>
    </row>
    <row r="23" ht="6.75" customHeight="1">
      <c r="G23"/>
    </row>
    <row r="24" spans="2:7" ht="15.75">
      <c r="B24" s="14" t="s">
        <v>100</v>
      </c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4">
      <selection activeCell="G5" sqref="G5"/>
    </sheetView>
  </sheetViews>
  <sheetFormatPr defaultColWidth="9.00390625" defaultRowHeight="12.75"/>
  <cols>
    <col min="1" max="1" width="5.75390625" style="0" customWidth="1"/>
    <col min="2" max="2" width="32.25390625" style="0" customWidth="1"/>
    <col min="3" max="3" width="5.125" style="0" customWidth="1"/>
    <col min="4" max="4" width="12.875" style="0" customWidth="1"/>
    <col min="5" max="5" width="6.875" style="0" customWidth="1"/>
    <col min="6" max="6" width="10.75390625" style="0" customWidth="1"/>
    <col min="7" max="7" width="7.00390625" style="0" customWidth="1"/>
    <col min="8" max="8" width="11.375" style="0" customWidth="1"/>
    <col min="9" max="9" width="12.375" style="0" customWidth="1"/>
    <col min="10" max="10" width="13.00390625" style="0" customWidth="1"/>
    <col min="11" max="11" width="13.87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/>
      <c r="J1" s="14" t="s">
        <v>75</v>
      </c>
      <c r="K1" s="14"/>
    </row>
    <row r="2" spans="1:11" ht="22.5">
      <c r="A2" s="72" t="s">
        <v>66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65.25" customHeight="1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275.25" customHeight="1">
      <c r="A5" s="19">
        <v>1</v>
      </c>
      <c r="B5" s="21" t="s">
        <v>67</v>
      </c>
      <c r="C5" s="23" t="s">
        <v>16</v>
      </c>
      <c r="D5" s="23"/>
      <c r="E5" s="23">
        <v>2200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59</v>
      </c>
    </row>
    <row r="6" spans="1:11" ht="105" customHeight="1">
      <c r="A6" s="19">
        <v>2</v>
      </c>
      <c r="B6" s="21" t="s">
        <v>82</v>
      </c>
      <c r="C6" s="23" t="s">
        <v>16</v>
      </c>
      <c r="D6" s="23"/>
      <c r="E6" s="23">
        <v>5</v>
      </c>
      <c r="F6" s="24"/>
      <c r="G6" s="36"/>
      <c r="H6" s="24">
        <f>F6*G6+F6</f>
        <v>0</v>
      </c>
      <c r="I6" s="24">
        <f>F6*E6</f>
        <v>0</v>
      </c>
      <c r="J6" s="24">
        <f>I6*G6+I6</f>
        <v>0</v>
      </c>
      <c r="K6" s="23" t="s">
        <v>59</v>
      </c>
    </row>
    <row r="7" spans="1:11" ht="21.75" customHeight="1">
      <c r="A7" s="19">
        <v>3</v>
      </c>
      <c r="B7" s="23" t="s">
        <v>68</v>
      </c>
      <c r="C7" s="23" t="s">
        <v>16</v>
      </c>
      <c r="D7" s="23"/>
      <c r="E7" s="23">
        <v>5</v>
      </c>
      <c r="F7" s="24"/>
      <c r="G7" s="36"/>
      <c r="H7" s="24">
        <f>F7*G7+F7</f>
        <v>0</v>
      </c>
      <c r="I7" s="24">
        <f>F7*E7</f>
        <v>0</v>
      </c>
      <c r="J7" s="24">
        <f>I7*G7+I7</f>
        <v>0</v>
      </c>
      <c r="K7" s="23" t="s">
        <v>59</v>
      </c>
    </row>
    <row r="8" spans="1:11" ht="15.75">
      <c r="A8" s="23"/>
      <c r="B8" s="25" t="s">
        <v>18</v>
      </c>
      <c r="C8" s="26"/>
      <c r="D8" s="26"/>
      <c r="E8" s="26"/>
      <c r="F8" s="26"/>
      <c r="G8" s="26"/>
      <c r="H8" s="26"/>
      <c r="I8" s="39">
        <f>SUM(I5:I7)</f>
        <v>0</v>
      </c>
      <c r="J8" s="39">
        <f>SUM(J5:J7)</f>
        <v>0</v>
      </c>
      <c r="K8" s="40"/>
    </row>
    <row r="9" spans="1:11" ht="15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5.75">
      <c r="A10" s="14"/>
      <c r="B10" s="14"/>
      <c r="C10" s="14"/>
      <c r="D10" s="14"/>
      <c r="E10" s="14"/>
      <c r="F10" s="14"/>
      <c r="G10" s="14"/>
      <c r="H10" s="14" t="s">
        <v>76</v>
      </c>
      <c r="I10" s="37">
        <f>J8-I8</f>
        <v>0</v>
      </c>
      <c r="J10" s="14"/>
      <c r="K10" s="14"/>
    </row>
    <row r="11" spans="1:11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>
      <c r="A12" s="14"/>
      <c r="B12" s="14" t="s">
        <v>96</v>
      </c>
      <c r="C12" s="14"/>
      <c r="D12" s="14"/>
      <c r="E12" s="14"/>
      <c r="F12" s="14"/>
      <c r="G12" s="14"/>
      <c r="H12" s="14"/>
      <c r="I12" s="14"/>
      <c r="J12" s="14"/>
      <c r="K12" s="14"/>
    </row>
    <row r="13" ht="12.75">
      <c r="B13" t="s">
        <v>97</v>
      </c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" sqref="I1"/>
    </sheetView>
  </sheetViews>
  <sheetFormatPr defaultColWidth="9.00390625" defaultRowHeight="12.75"/>
  <cols>
    <col min="1" max="1" width="4.75390625" style="0" customWidth="1"/>
    <col min="2" max="2" width="31.25390625" style="0" customWidth="1"/>
    <col min="3" max="3" width="10.25390625" style="0" customWidth="1"/>
    <col min="4" max="4" width="6.75390625" style="0" customWidth="1"/>
    <col min="8" max="8" width="11.625" style="0" customWidth="1"/>
    <col min="9" max="9" width="11.875" style="0" customWidth="1"/>
    <col min="10" max="10" width="13.00390625" style="0" customWidth="1"/>
    <col min="11" max="11" width="14.00390625" style="0" customWidth="1"/>
  </cols>
  <sheetData>
    <row r="1" ht="12.75">
      <c r="I1" t="s">
        <v>104</v>
      </c>
    </row>
    <row r="3" spans="1:11" ht="22.5">
      <c r="A3" s="71" t="s">
        <v>94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5" spans="1:11" ht="47.25">
      <c r="A5" s="4" t="s">
        <v>1</v>
      </c>
      <c r="B5" s="4" t="s">
        <v>2</v>
      </c>
      <c r="C5" s="5" t="s">
        <v>84</v>
      </c>
      <c r="D5" s="4" t="s">
        <v>3</v>
      </c>
      <c r="E5" s="4" t="s">
        <v>5</v>
      </c>
      <c r="F5" s="5" t="s">
        <v>6</v>
      </c>
      <c r="G5" s="4" t="s">
        <v>7</v>
      </c>
      <c r="H5" s="5" t="s">
        <v>8</v>
      </c>
      <c r="I5" s="5" t="s">
        <v>9</v>
      </c>
      <c r="J5" s="5" t="s">
        <v>10</v>
      </c>
      <c r="K5" s="4" t="s">
        <v>11</v>
      </c>
    </row>
    <row r="6" spans="1:11" ht="192" customHeight="1">
      <c r="A6" s="6">
        <v>1</v>
      </c>
      <c r="B6" s="7" t="s">
        <v>103</v>
      </c>
      <c r="C6" s="6"/>
      <c r="D6" s="6" t="s">
        <v>12</v>
      </c>
      <c r="E6" s="6">
        <v>200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93</v>
      </c>
    </row>
    <row r="7" spans="1:11" ht="15.75">
      <c r="A7" s="6"/>
      <c r="B7" s="17" t="s">
        <v>18</v>
      </c>
      <c r="C7" s="9"/>
      <c r="D7" s="9"/>
      <c r="E7" s="9"/>
      <c r="F7" s="10"/>
      <c r="G7" s="10"/>
      <c r="H7" s="10"/>
      <c r="I7" s="10">
        <f>SUM(I6)</f>
        <v>0</v>
      </c>
      <c r="J7" s="10">
        <f>SUM(J6)</f>
        <v>0</v>
      </c>
      <c r="K7" s="11"/>
    </row>
    <row r="8" spans="1:1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3"/>
      <c r="B9" s="3" t="s">
        <v>105</v>
      </c>
      <c r="C9" s="3"/>
      <c r="D9" s="3"/>
      <c r="E9" s="3"/>
      <c r="F9" s="3"/>
      <c r="G9" s="3"/>
      <c r="H9" s="3"/>
      <c r="I9" s="3" t="s">
        <v>76</v>
      </c>
      <c r="J9" s="12">
        <f>J7-I7</f>
        <v>0</v>
      </c>
      <c r="K9" s="3"/>
    </row>
    <row r="10" spans="1:1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2.75">
      <c r="B11" t="s">
        <v>96</v>
      </c>
    </row>
    <row r="12" ht="12.75">
      <c r="B12" t="s">
        <v>97</v>
      </c>
    </row>
  </sheetData>
  <mergeCells count="1">
    <mergeCell ref="A3:K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56.25390625" style="0" customWidth="1"/>
    <col min="3" max="3" width="11.00390625" style="0" customWidth="1"/>
    <col min="4" max="4" width="6.125" style="0" customWidth="1"/>
    <col min="5" max="5" width="7.875" style="0" customWidth="1"/>
    <col min="6" max="6" width="10.75390625" style="0" customWidth="1"/>
    <col min="7" max="7" width="7.00390625" style="0" customWidth="1"/>
    <col min="8" max="8" width="11.25390625" style="0" customWidth="1"/>
    <col min="9" max="10" width="10.75390625" style="0" customWidth="1"/>
    <col min="11" max="11" width="13.875" style="0" customWidth="1"/>
  </cols>
  <sheetData>
    <row r="1" spans="9:10" ht="15.75">
      <c r="I1" s="14" t="s">
        <v>102</v>
      </c>
      <c r="J1" s="14"/>
    </row>
    <row r="2" spans="2:16" ht="22.5">
      <c r="B2" s="73" t="s">
        <v>95</v>
      </c>
      <c r="C2" s="73"/>
      <c r="D2" s="73"/>
      <c r="E2" s="73"/>
      <c r="F2" s="73"/>
      <c r="G2" s="73"/>
      <c r="H2" s="73"/>
      <c r="I2" s="73"/>
      <c r="J2" s="73"/>
      <c r="K2" s="73"/>
      <c r="L2" s="48"/>
      <c r="M2" s="49"/>
      <c r="N2" s="49"/>
      <c r="O2" s="49"/>
      <c r="P2" s="49"/>
    </row>
    <row r="3" spans="2:16" ht="12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44.25" customHeight="1">
      <c r="A4" s="42" t="s">
        <v>1</v>
      </c>
      <c r="B4" s="50" t="s">
        <v>83</v>
      </c>
      <c r="C4" s="51" t="s">
        <v>84</v>
      </c>
      <c r="D4" s="50" t="s">
        <v>3</v>
      </c>
      <c r="E4" s="50" t="s">
        <v>5</v>
      </c>
      <c r="F4" s="52" t="s">
        <v>6</v>
      </c>
      <c r="G4" s="51" t="s">
        <v>85</v>
      </c>
      <c r="H4" s="53" t="s">
        <v>8</v>
      </c>
      <c r="I4" s="52" t="s">
        <v>9</v>
      </c>
      <c r="J4" s="54" t="s">
        <v>86</v>
      </c>
      <c r="K4" s="51" t="s">
        <v>11</v>
      </c>
      <c r="L4" s="55"/>
      <c r="M4" s="49"/>
      <c r="N4" s="49"/>
      <c r="O4" s="49"/>
      <c r="P4" s="49"/>
    </row>
    <row r="5" spans="1:16" ht="79.5" customHeight="1">
      <c r="A5" s="43">
        <v>1</v>
      </c>
      <c r="B5" s="56" t="s">
        <v>87</v>
      </c>
      <c r="C5" s="57"/>
      <c r="D5" s="58" t="s">
        <v>16</v>
      </c>
      <c r="E5" s="58">
        <v>50</v>
      </c>
      <c r="F5" s="59"/>
      <c r="G5" s="60"/>
      <c r="H5" s="61">
        <f>(F5*G5)+F5</f>
        <v>0</v>
      </c>
      <c r="I5" s="59">
        <f>(E5*F5)</f>
        <v>0</v>
      </c>
      <c r="J5" s="59">
        <f>(I5*G5)+I5</f>
        <v>0</v>
      </c>
      <c r="K5" s="62" t="s">
        <v>88</v>
      </c>
      <c r="L5" s="63"/>
      <c r="M5" s="49"/>
      <c r="N5" s="49"/>
      <c r="O5" s="49"/>
      <c r="P5" s="49"/>
    </row>
    <row r="6" spans="1:16" ht="96.75" customHeight="1">
      <c r="A6" s="43">
        <v>2</v>
      </c>
      <c r="B6" s="56" t="s">
        <v>89</v>
      </c>
      <c r="C6" s="57"/>
      <c r="D6" s="58" t="s">
        <v>16</v>
      </c>
      <c r="E6" s="58">
        <v>100</v>
      </c>
      <c r="F6" s="59"/>
      <c r="G6" s="60"/>
      <c r="H6" s="61">
        <f>(F6*G6)+F6</f>
        <v>0</v>
      </c>
      <c r="I6" s="59">
        <f>(E6*F6)</f>
        <v>0</v>
      </c>
      <c r="J6" s="59">
        <f>(I6*G6)+I6</f>
        <v>0</v>
      </c>
      <c r="K6" s="62" t="s">
        <v>90</v>
      </c>
      <c r="L6" s="63"/>
      <c r="M6" s="49"/>
      <c r="N6" s="49"/>
      <c r="O6" s="49"/>
      <c r="P6" s="49"/>
    </row>
    <row r="7" spans="1:16" ht="12.75">
      <c r="A7" s="44"/>
      <c r="B7" s="64" t="s">
        <v>91</v>
      </c>
      <c r="C7" s="64"/>
      <c r="D7" s="65"/>
      <c r="E7" s="65"/>
      <c r="F7" s="66"/>
      <c r="G7" s="67"/>
      <c r="H7" s="67"/>
      <c r="I7" s="66">
        <f>SUM(I5:I6)</f>
        <v>0</v>
      </c>
      <c r="J7" s="66">
        <f>SUM(J5:J6)</f>
        <v>0</v>
      </c>
      <c r="K7" s="68"/>
      <c r="L7" s="63"/>
      <c r="M7" s="49"/>
      <c r="N7" s="49"/>
      <c r="O7" s="49"/>
      <c r="P7" s="49"/>
    </row>
    <row r="9" spans="8:9" ht="12.75">
      <c r="H9" t="s">
        <v>92</v>
      </c>
      <c r="I9" s="45">
        <f>J7-I7</f>
        <v>0</v>
      </c>
    </row>
    <row r="11" ht="12.75">
      <c r="B11" t="s">
        <v>96</v>
      </c>
    </row>
    <row r="12" ht="12.75">
      <c r="B12" t="s">
        <v>97</v>
      </c>
    </row>
  </sheetData>
  <mergeCells count="1">
    <mergeCell ref="B2:K2"/>
  </mergeCells>
  <printOptions/>
  <pageMargins left="0.75" right="0.75" top="1" bottom="1" header="0.5" footer="0.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F5" sqref="F5:G5"/>
    </sheetView>
  </sheetViews>
  <sheetFormatPr defaultColWidth="9.00390625" defaultRowHeight="12.75"/>
  <cols>
    <col min="1" max="1" width="4.375" style="0" customWidth="1"/>
    <col min="2" max="2" width="50.125" style="0" customWidth="1"/>
    <col min="3" max="3" width="5.25390625" style="0" customWidth="1"/>
    <col min="4" max="4" width="11.875" style="0" customWidth="1"/>
    <col min="5" max="5" width="8.125" style="0" customWidth="1"/>
    <col min="6" max="6" width="10.375" style="0" customWidth="1"/>
    <col min="7" max="7" width="5.75390625" style="0" customWidth="1"/>
    <col min="8" max="8" width="11.125" style="0" customWidth="1"/>
    <col min="9" max="10" width="11.375" style="0" customWidth="1"/>
    <col min="11" max="11" width="14.00390625" style="0" customWidth="1"/>
  </cols>
  <sheetData>
    <row r="1" ht="12.75">
      <c r="J1" t="s">
        <v>70</v>
      </c>
    </row>
    <row r="2" spans="1:18" ht="23.25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"/>
      <c r="M2" s="1"/>
      <c r="N2" s="1"/>
      <c r="O2" s="13"/>
      <c r="P2" s="13"/>
      <c r="Q2" s="13"/>
      <c r="R2" s="1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63">
      <c r="A4" s="4" t="s">
        <v>1</v>
      </c>
      <c r="B4" s="4" t="s">
        <v>2</v>
      </c>
      <c r="C4" s="6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  <c r="R4" s="3"/>
    </row>
    <row r="5" spans="1:18" ht="47.25">
      <c r="A5" s="6">
        <v>1</v>
      </c>
      <c r="B5" s="7" t="s">
        <v>21</v>
      </c>
      <c r="C5" s="6" t="s">
        <v>16</v>
      </c>
      <c r="D5" s="6"/>
      <c r="E5" s="6">
        <v>1600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17</v>
      </c>
      <c r="L5" s="3"/>
      <c r="M5" s="3"/>
      <c r="N5" s="3"/>
      <c r="O5" s="3"/>
      <c r="P5" s="3"/>
      <c r="Q5" s="3"/>
      <c r="R5" s="3"/>
    </row>
    <row r="6" spans="1:18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  <c r="L6" s="3"/>
      <c r="M6" s="3"/>
      <c r="N6" s="3"/>
      <c r="O6" s="3"/>
      <c r="P6" s="3"/>
      <c r="Q6" s="3"/>
      <c r="R6" s="3"/>
    </row>
    <row r="7" spans="1:1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/>
      <c r="D8" s="3"/>
      <c r="E8" s="3"/>
      <c r="F8" s="3"/>
      <c r="G8" s="3"/>
      <c r="H8" s="3" t="s">
        <v>76</v>
      </c>
      <c r="I8" s="12">
        <f>J6-I6</f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 t="s">
        <v>96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 selectLockedCells="1" selectUnlockedCells="1"/>
  <mergeCells count="1">
    <mergeCell ref="A2:K2"/>
  </mergeCells>
  <printOptions/>
  <pageMargins left="0.20972222222222223" right="0.19027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5" sqref="G5"/>
    </sheetView>
  </sheetViews>
  <sheetFormatPr defaultColWidth="9.00390625" defaultRowHeight="12.75"/>
  <cols>
    <col min="1" max="1" width="3.875" style="0" customWidth="1"/>
    <col min="2" max="2" width="51.25390625" style="0" customWidth="1"/>
    <col min="3" max="3" width="4.875" style="0" customWidth="1"/>
    <col min="4" max="4" width="11.75390625" style="0" customWidth="1"/>
    <col min="5" max="5" width="6.625" style="0" customWidth="1"/>
    <col min="6" max="6" width="9.875" style="0" customWidth="1"/>
    <col min="7" max="7" width="5.375" style="0" customWidth="1"/>
    <col min="8" max="8" width="10.875" style="0" customWidth="1"/>
    <col min="9" max="9" width="11.125" style="0" customWidth="1"/>
    <col min="10" max="10" width="11.375" style="0" customWidth="1"/>
    <col min="11" max="11" width="13.375" style="0" customWidth="1"/>
  </cols>
  <sheetData>
    <row r="1" ht="12.75">
      <c r="J1" t="s">
        <v>71</v>
      </c>
    </row>
    <row r="2" spans="1:11" ht="22.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68.25" customHeight="1">
      <c r="A5" s="6">
        <v>1</v>
      </c>
      <c r="B5" s="7" t="s">
        <v>24</v>
      </c>
      <c r="C5" s="6" t="s">
        <v>16</v>
      </c>
      <c r="D5" s="6"/>
      <c r="E5" s="6">
        <v>50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13</v>
      </c>
    </row>
    <row r="6" spans="1:11" ht="15.75">
      <c r="A6" s="6"/>
      <c r="B6" s="9" t="s">
        <v>18</v>
      </c>
      <c r="C6" s="9"/>
      <c r="D6" s="9"/>
      <c r="E6" s="9"/>
      <c r="F6" s="10"/>
      <c r="G6" s="10"/>
      <c r="H6" s="10"/>
      <c r="I6" s="10">
        <f>SUM(I5)</f>
        <v>0</v>
      </c>
      <c r="J6" s="10">
        <f>SUM(J5)</f>
        <v>0</v>
      </c>
      <c r="K6" s="11"/>
    </row>
    <row r="8" spans="8:9" ht="12.75">
      <c r="H8" t="s">
        <v>76</v>
      </c>
      <c r="I8" s="34">
        <f>J6-I6</f>
        <v>0</v>
      </c>
    </row>
    <row r="9" s="14" customFormat="1" ht="15.75">
      <c r="B9" s="14" t="s">
        <v>22</v>
      </c>
    </row>
    <row r="11" ht="12.75">
      <c r="B11" t="s">
        <v>96</v>
      </c>
    </row>
    <row r="12" ht="12.75">
      <c r="B12" t="s">
        <v>97</v>
      </c>
    </row>
  </sheetData>
  <sheetProtection selectLockedCells="1" selectUnlockedCells="1"/>
  <mergeCells count="1">
    <mergeCell ref="A2:K2"/>
  </mergeCells>
  <printOptions/>
  <pageMargins left="0.35" right="0.22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F5" sqref="F5:G5"/>
    </sheetView>
  </sheetViews>
  <sheetFormatPr defaultColWidth="9.00390625" defaultRowHeight="12.75"/>
  <cols>
    <col min="1" max="1" width="3.125" style="0" customWidth="1"/>
    <col min="2" max="2" width="50.00390625" style="0" customWidth="1"/>
    <col min="3" max="3" width="5.75390625" style="0" customWidth="1"/>
    <col min="4" max="4" width="12.125" style="0" customWidth="1"/>
    <col min="5" max="5" width="6.75390625" style="0" customWidth="1"/>
    <col min="6" max="6" width="10.00390625" style="0" customWidth="1"/>
    <col min="7" max="7" width="5.875" style="0" customWidth="1"/>
    <col min="8" max="8" width="10.875" style="0" customWidth="1"/>
    <col min="9" max="9" width="12.75390625" style="0" customWidth="1"/>
    <col min="10" max="10" width="13.625" style="0" customWidth="1"/>
    <col min="11" max="11" width="13.25390625" style="0" customWidth="1"/>
  </cols>
  <sheetData>
    <row r="1" ht="12.75">
      <c r="J1" t="s">
        <v>72</v>
      </c>
    </row>
    <row r="2" spans="1:11" ht="22.5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54" customHeight="1">
      <c r="A5" s="6">
        <v>1</v>
      </c>
      <c r="B5" s="7" t="s">
        <v>26</v>
      </c>
      <c r="C5" s="6" t="s">
        <v>16</v>
      </c>
      <c r="D5" s="6"/>
      <c r="E5" s="6">
        <v>200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17</v>
      </c>
    </row>
    <row r="6" spans="1:11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</row>
    <row r="8" spans="8:9" ht="12.75">
      <c r="H8" t="s">
        <v>76</v>
      </c>
      <c r="I8" s="34">
        <f>J6-I6</f>
        <v>0</v>
      </c>
    </row>
    <row r="9" s="14" customFormat="1" ht="15.75">
      <c r="B9" s="14" t="s">
        <v>22</v>
      </c>
    </row>
    <row r="11" ht="12.75">
      <c r="B11" t="s">
        <v>96</v>
      </c>
    </row>
    <row r="12" ht="12.75">
      <c r="B12" t="s">
        <v>97</v>
      </c>
    </row>
  </sheetData>
  <sheetProtection selectLockedCells="1" selectUnlockedCells="1"/>
  <mergeCells count="1">
    <mergeCell ref="A2:K2"/>
  </mergeCells>
  <printOptions/>
  <pageMargins left="0.30972222222222223" right="0.1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F5" sqref="F5:G5"/>
    </sheetView>
  </sheetViews>
  <sheetFormatPr defaultColWidth="9.00390625" defaultRowHeight="12.75"/>
  <cols>
    <col min="1" max="1" width="5.00390625" style="0" customWidth="1"/>
    <col min="2" max="2" width="42.375" style="0" customWidth="1"/>
    <col min="3" max="3" width="5.375" style="0" customWidth="1"/>
    <col min="4" max="4" width="12.00390625" style="0" customWidth="1"/>
    <col min="5" max="5" width="6.75390625" style="0" customWidth="1"/>
    <col min="6" max="6" width="11.625" style="0" customWidth="1"/>
    <col min="7" max="7" width="6.125" style="0" customWidth="1"/>
    <col min="8" max="8" width="11.625" style="0" customWidth="1"/>
    <col min="9" max="9" width="12.625" style="0" customWidth="1"/>
    <col min="10" max="10" width="13.375" style="0" customWidth="1"/>
    <col min="11" max="11" width="12.875" style="0" customWidth="1"/>
    <col min="12" max="16384" width="11.625" style="0" customWidth="1"/>
  </cols>
  <sheetData>
    <row r="1" spans="1:11" ht="15">
      <c r="A1" s="15"/>
      <c r="B1" s="15"/>
      <c r="C1" s="15"/>
      <c r="D1" s="15"/>
      <c r="E1" s="15"/>
      <c r="F1" s="15"/>
      <c r="G1" s="15"/>
      <c r="H1" s="15"/>
      <c r="I1" s="15"/>
      <c r="J1" s="15" t="s">
        <v>73</v>
      </c>
      <c r="K1" s="15"/>
    </row>
    <row r="2" spans="1:11" s="16" customFormat="1" ht="23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63">
      <c r="A5" s="6">
        <v>1</v>
      </c>
      <c r="B5" s="7" t="s">
        <v>28</v>
      </c>
      <c r="C5" s="6" t="s">
        <v>16</v>
      </c>
      <c r="D5" s="6"/>
      <c r="E5" s="6">
        <v>30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41" t="s">
        <v>17</v>
      </c>
    </row>
    <row r="6" spans="1:11" ht="15.75">
      <c r="A6" s="6"/>
      <c r="B6" s="17" t="s">
        <v>18</v>
      </c>
      <c r="C6" s="9"/>
      <c r="D6" s="9"/>
      <c r="E6" s="9"/>
      <c r="F6" s="9"/>
      <c r="G6" s="9"/>
      <c r="H6" s="9"/>
      <c r="I6" s="10">
        <f>SUM(I5)</f>
        <v>0</v>
      </c>
      <c r="J6" s="10">
        <f>SUM(J5)</f>
        <v>0</v>
      </c>
      <c r="K6" s="11"/>
    </row>
    <row r="7" spans="1:11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>
      <c r="A8" s="15"/>
      <c r="B8" s="15"/>
      <c r="C8" s="15"/>
      <c r="D8" s="15"/>
      <c r="E8" s="15"/>
      <c r="F8" s="15"/>
      <c r="G8" s="15"/>
      <c r="H8" s="15" t="s">
        <v>76</v>
      </c>
      <c r="I8" s="35">
        <f>J6-I6</f>
        <v>0</v>
      </c>
      <c r="J8" s="15"/>
      <c r="K8" s="15"/>
    </row>
    <row r="9" spans="1:11" ht="15">
      <c r="A9" s="15"/>
      <c r="B9" s="15" t="s">
        <v>22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15"/>
      <c r="B11" s="15" t="s">
        <v>96</v>
      </c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>
      <c r="A12" s="15"/>
      <c r="B12" s="15" t="s">
        <v>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 selectLockedCells="1" selectUnlockedCells="1"/>
  <mergeCells count="1">
    <mergeCell ref="A2:K2"/>
  </mergeCells>
  <printOptions/>
  <pageMargins left="0.34375" right="0.37569444444444444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B1">
      <selection activeCell="I6" sqref="I6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0.625" style="0" customWidth="1"/>
    <col min="4" max="4" width="4.375" style="0" customWidth="1"/>
    <col min="5" max="5" width="12.125" style="0" customWidth="1"/>
    <col min="6" max="6" width="6.25390625" style="0" customWidth="1"/>
    <col min="7" max="7" width="10.375" style="0" customWidth="1"/>
    <col min="8" max="8" width="5.75390625" style="0" customWidth="1"/>
    <col min="9" max="9" width="11.375" style="0" customWidth="1"/>
    <col min="10" max="10" width="11.75390625" style="0" customWidth="1"/>
    <col min="11" max="11" width="11.125" style="0" customWidth="1"/>
    <col min="12" max="12" width="13.375" style="0" customWidth="1"/>
  </cols>
  <sheetData>
    <row r="1" ht="12.75">
      <c r="J1" t="s">
        <v>116</v>
      </c>
    </row>
    <row r="2" spans="1:17" ht="23.2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"/>
      <c r="O2" s="13"/>
      <c r="P2" s="13"/>
      <c r="Q2" s="1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63">
      <c r="A4" s="4" t="s">
        <v>1</v>
      </c>
      <c r="B4" s="4" t="s">
        <v>1</v>
      </c>
      <c r="C4" s="4" t="s">
        <v>2</v>
      </c>
      <c r="D4" s="5" t="s">
        <v>3</v>
      </c>
      <c r="E4" s="5" t="s">
        <v>20</v>
      </c>
      <c r="F4" s="4" t="s">
        <v>5</v>
      </c>
      <c r="G4" s="5" t="s">
        <v>6</v>
      </c>
      <c r="H4" s="4" t="s">
        <v>7</v>
      </c>
      <c r="I4" s="5" t="s">
        <v>8</v>
      </c>
      <c r="J4" s="5" t="s">
        <v>9</v>
      </c>
      <c r="K4" s="5" t="s">
        <v>10</v>
      </c>
      <c r="L4" s="4" t="s">
        <v>11</v>
      </c>
      <c r="M4" s="3"/>
      <c r="N4" s="3"/>
      <c r="O4" s="3"/>
      <c r="P4" s="3"/>
      <c r="Q4" s="3"/>
      <c r="R4" s="3"/>
    </row>
    <row r="5" spans="1:18" ht="178.5" customHeight="1">
      <c r="A5" s="6">
        <v>1</v>
      </c>
      <c r="B5" s="6">
        <v>1</v>
      </c>
      <c r="C5" s="70" t="s">
        <v>106</v>
      </c>
      <c r="D5" s="6" t="s">
        <v>16</v>
      </c>
      <c r="E5" s="6"/>
      <c r="F5" s="6">
        <v>5</v>
      </c>
      <c r="G5" s="8"/>
      <c r="H5" s="32"/>
      <c r="I5" s="8">
        <f>G5*H5+G5</f>
        <v>0</v>
      </c>
      <c r="J5" s="8">
        <f>G5*F5</f>
        <v>0</v>
      </c>
      <c r="K5" s="8">
        <f>J5*H5+J5</f>
        <v>0</v>
      </c>
      <c r="L5" s="6" t="s">
        <v>30</v>
      </c>
      <c r="M5" s="3"/>
      <c r="N5" s="3"/>
      <c r="O5" s="3"/>
      <c r="P5" s="3"/>
      <c r="Q5" s="3"/>
      <c r="R5" s="3"/>
    </row>
    <row r="6" spans="1:18" ht="15.75">
      <c r="A6" s="6"/>
      <c r="B6" s="17"/>
      <c r="C6" s="17" t="s">
        <v>18</v>
      </c>
      <c r="D6" s="9"/>
      <c r="E6" s="9"/>
      <c r="F6" s="9"/>
      <c r="G6" s="9"/>
      <c r="H6" s="9"/>
      <c r="I6" s="9"/>
      <c r="J6" s="10">
        <f>SUM(J5)</f>
        <v>0</v>
      </c>
      <c r="K6" s="10">
        <f>SUM(K5)</f>
        <v>0</v>
      </c>
      <c r="L6" s="11"/>
      <c r="M6" s="3"/>
      <c r="N6" s="3"/>
      <c r="O6" s="3"/>
      <c r="P6" s="3"/>
      <c r="Q6" s="3"/>
      <c r="R6" s="3"/>
    </row>
    <row r="7" spans="1:1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3"/>
      <c r="B8" s="3"/>
      <c r="C8" s="3" t="s">
        <v>113</v>
      </c>
      <c r="D8" s="3"/>
      <c r="E8" s="3"/>
      <c r="F8" s="3"/>
      <c r="G8" s="3"/>
      <c r="H8" s="3"/>
      <c r="I8" s="3" t="s">
        <v>76</v>
      </c>
      <c r="J8" s="12">
        <f>K6-J6</f>
        <v>0</v>
      </c>
      <c r="K8" s="3"/>
      <c r="L8" s="3"/>
      <c r="M8" s="3"/>
      <c r="N8" s="3"/>
      <c r="O8" s="3"/>
      <c r="P8" s="3"/>
      <c r="Q8" s="3"/>
      <c r="R8" s="3"/>
    </row>
    <row r="9" spans="1:18" ht="15.75">
      <c r="A9" s="3"/>
      <c r="B9" s="3"/>
      <c r="C9" s="3" t="s">
        <v>96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.75">
      <c r="A10" s="3"/>
      <c r="B10" s="3"/>
      <c r="C10" s="3" t="s">
        <v>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 selectLockedCells="1" selectUnlockedCells="1"/>
  <mergeCells count="1">
    <mergeCell ref="A2:M2"/>
  </mergeCells>
  <printOptions/>
  <pageMargins left="0.4" right="0.3798611111111111" top="0.75" bottom="0.98402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F5" sqref="F5:G5"/>
    </sheetView>
  </sheetViews>
  <sheetFormatPr defaultColWidth="9.00390625" defaultRowHeight="12.75"/>
  <cols>
    <col min="1" max="1" width="4.00390625" style="0" customWidth="1"/>
    <col min="2" max="2" width="45.75390625" style="0" customWidth="1"/>
    <col min="3" max="3" width="5.625" style="0" customWidth="1"/>
    <col min="4" max="4" width="11.875" style="0" customWidth="1"/>
    <col min="5" max="5" width="6.125" style="0" customWidth="1"/>
    <col min="6" max="6" width="10.25390625" style="0" customWidth="1"/>
    <col min="7" max="7" width="6.00390625" style="0" customWidth="1"/>
    <col min="8" max="8" width="11.125" style="0" customWidth="1"/>
    <col min="9" max="9" width="12.625" style="0" customWidth="1"/>
    <col min="10" max="11" width="13.375" style="0" customWidth="1"/>
  </cols>
  <sheetData>
    <row r="1" ht="12.75">
      <c r="J1" t="s">
        <v>74</v>
      </c>
    </row>
    <row r="2" spans="1:16" ht="23.25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"/>
      <c r="N2" s="13"/>
      <c r="O2" s="13"/>
      <c r="P2" s="1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63">
      <c r="A4" s="4" t="s">
        <v>1</v>
      </c>
      <c r="B4" s="4" t="s">
        <v>2</v>
      </c>
      <c r="C4" s="5" t="s">
        <v>3</v>
      </c>
      <c r="D4" s="5" t="s">
        <v>20</v>
      </c>
      <c r="E4" s="4" t="s">
        <v>5</v>
      </c>
      <c r="F4" s="5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4" t="s">
        <v>11</v>
      </c>
      <c r="L4" s="3"/>
      <c r="M4" s="3"/>
      <c r="N4" s="3"/>
      <c r="O4" s="3"/>
      <c r="P4" s="3"/>
      <c r="Q4" s="3"/>
    </row>
    <row r="5" spans="1:17" ht="68.25" customHeight="1">
      <c r="A5" s="6">
        <v>1</v>
      </c>
      <c r="B5" s="7" t="s">
        <v>78</v>
      </c>
      <c r="C5" s="6" t="s">
        <v>12</v>
      </c>
      <c r="D5" s="6"/>
      <c r="E5" s="6">
        <v>20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32</v>
      </c>
      <c r="L5" s="3"/>
      <c r="M5" s="3"/>
      <c r="N5" s="3"/>
      <c r="O5" s="3"/>
      <c r="P5" s="3"/>
      <c r="Q5" s="3"/>
    </row>
    <row r="6" spans="1:17" ht="37.5" customHeight="1">
      <c r="A6" s="6">
        <v>2</v>
      </c>
      <c r="B6" s="7" t="s">
        <v>33</v>
      </c>
      <c r="C6" s="6" t="s">
        <v>16</v>
      </c>
      <c r="D6" s="6"/>
      <c r="E6" s="6">
        <v>100</v>
      </c>
      <c r="F6" s="8"/>
      <c r="G6" s="32"/>
      <c r="H6" s="8">
        <f>F6*G6+F6</f>
        <v>0</v>
      </c>
      <c r="I6" s="8">
        <f>F6*E6</f>
        <v>0</v>
      </c>
      <c r="J6" s="8">
        <f>I6*G6+I6</f>
        <v>0</v>
      </c>
      <c r="K6" s="6" t="s">
        <v>32</v>
      </c>
      <c r="L6" s="3"/>
      <c r="M6" s="3"/>
      <c r="N6" s="3"/>
      <c r="O6" s="3"/>
      <c r="P6" s="3"/>
      <c r="Q6" s="3"/>
    </row>
    <row r="7" spans="1:17" ht="25.5" customHeight="1">
      <c r="A7" s="6">
        <v>3</v>
      </c>
      <c r="B7" s="7" t="s">
        <v>34</v>
      </c>
      <c r="C7" s="6" t="s">
        <v>12</v>
      </c>
      <c r="D7" s="6"/>
      <c r="E7" s="6">
        <v>30</v>
      </c>
      <c r="F7" s="8"/>
      <c r="G7" s="32"/>
      <c r="H7" s="8">
        <f>F7*G7+F7</f>
        <v>0</v>
      </c>
      <c r="I7" s="8">
        <f>F7*E7</f>
        <v>0</v>
      </c>
      <c r="J7" s="8">
        <f>I7*G7+I7</f>
        <v>0</v>
      </c>
      <c r="K7" s="6" t="s">
        <v>32</v>
      </c>
      <c r="L7" s="3"/>
      <c r="M7" s="3"/>
      <c r="N7" s="3"/>
      <c r="O7" s="3"/>
      <c r="P7" s="3"/>
      <c r="Q7" s="3"/>
    </row>
    <row r="8" spans="1:17" ht="15.75">
      <c r="A8" s="6"/>
      <c r="B8" s="17" t="s">
        <v>18</v>
      </c>
      <c r="C8" s="9"/>
      <c r="D8" s="9"/>
      <c r="E8" s="9"/>
      <c r="F8" s="9"/>
      <c r="G8" s="9"/>
      <c r="H8" s="9"/>
      <c r="I8" s="10">
        <f>SUM(I5:I7)</f>
        <v>0</v>
      </c>
      <c r="J8" s="10">
        <f>SUM(J5:J7)</f>
        <v>0</v>
      </c>
      <c r="K8" s="11"/>
      <c r="L8" s="3"/>
      <c r="M8" s="3"/>
      <c r="N8" s="3"/>
      <c r="O8" s="3"/>
      <c r="P8" s="3"/>
      <c r="Q8" s="3"/>
    </row>
    <row r="9" spans="1:17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>
      <c r="A10" s="3"/>
      <c r="B10" s="3" t="s">
        <v>35</v>
      </c>
      <c r="C10" s="3"/>
      <c r="D10" s="3"/>
      <c r="E10" s="3"/>
      <c r="F10" s="3"/>
      <c r="G10" s="3"/>
      <c r="H10" s="3" t="s">
        <v>76</v>
      </c>
      <c r="I10" s="12">
        <f>J8-I8</f>
        <v>0</v>
      </c>
      <c r="J10" s="3"/>
      <c r="K10" s="3"/>
      <c r="L10" s="3"/>
      <c r="M10" s="3"/>
      <c r="N10" s="3"/>
      <c r="O10" s="3"/>
      <c r="P10" s="3"/>
      <c r="Q10" s="3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>
      <c r="A12" s="3"/>
      <c r="B12" s="3" t="s">
        <v>96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>
      <c r="A13" s="3"/>
      <c r="B13" s="3" t="s">
        <v>97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sheetProtection selectLockedCells="1" selectUnlockedCells="1"/>
  <mergeCells count="1">
    <mergeCell ref="A2:L2"/>
  </mergeCells>
  <printOptions/>
  <pageMargins left="0.2798611111111111" right="0.3798611111111111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G6" sqref="G6"/>
    </sheetView>
  </sheetViews>
  <sheetFormatPr defaultColWidth="9.00390625" defaultRowHeight="12.75"/>
  <cols>
    <col min="1" max="1" width="5.125" style="0" customWidth="1"/>
    <col min="2" max="2" width="44.75390625" style="0" customWidth="1"/>
    <col min="3" max="3" width="5.75390625" style="0" customWidth="1"/>
    <col min="4" max="4" width="13.125" style="0" customWidth="1"/>
    <col min="5" max="5" width="6.875" style="0" customWidth="1"/>
    <col min="6" max="6" width="11.625" style="0" customWidth="1"/>
    <col min="7" max="7" width="5.75390625" style="0" customWidth="1"/>
    <col min="8" max="8" width="11.625" style="0" customWidth="1"/>
    <col min="9" max="9" width="12.375" style="0" customWidth="1"/>
    <col min="10" max="10" width="12.125" style="0" customWidth="1"/>
    <col min="11" max="11" width="13.375" style="0" customWidth="1"/>
    <col min="12" max="16384" width="11.62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 t="s">
        <v>111</v>
      </c>
      <c r="K1" s="14"/>
    </row>
    <row r="2" spans="1:11" s="16" customFormat="1" ht="23.25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18"/>
    </row>
    <row r="3" spans="1:11" s="16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18"/>
    </row>
    <row r="4" spans="1:11" ht="63">
      <c r="A4" s="19" t="s">
        <v>1</v>
      </c>
      <c r="B4" s="19" t="s">
        <v>2</v>
      </c>
      <c r="C4" s="19" t="s">
        <v>3</v>
      </c>
      <c r="D4" s="20" t="s">
        <v>20</v>
      </c>
      <c r="E4" s="19" t="s">
        <v>5</v>
      </c>
      <c r="F4" s="20" t="s">
        <v>6</v>
      </c>
      <c r="G4" s="19" t="s">
        <v>7</v>
      </c>
      <c r="H4" s="20" t="s">
        <v>8</v>
      </c>
      <c r="I4" s="20" t="s">
        <v>9</v>
      </c>
      <c r="J4" s="20" t="s">
        <v>10</v>
      </c>
      <c r="K4" s="20" t="s">
        <v>11</v>
      </c>
    </row>
    <row r="5" spans="1:11" ht="37.5" customHeight="1">
      <c r="A5" s="19">
        <v>1</v>
      </c>
      <c r="B5" s="21" t="s">
        <v>37</v>
      </c>
      <c r="C5" s="22" t="s">
        <v>12</v>
      </c>
      <c r="D5" s="23"/>
      <c r="E5" s="23">
        <v>5</v>
      </c>
      <c r="F5" s="24"/>
      <c r="G5" s="36"/>
      <c r="H5" s="24">
        <f>F5*G5+F5</f>
        <v>0</v>
      </c>
      <c r="I5" s="24">
        <f>F5*E5</f>
        <v>0</v>
      </c>
      <c r="J5" s="24">
        <f>I5*G5+I5</f>
        <v>0</v>
      </c>
      <c r="K5" s="23" t="s">
        <v>38</v>
      </c>
    </row>
    <row r="6" spans="1:11" ht="34.5" customHeight="1">
      <c r="A6" s="19">
        <v>2</v>
      </c>
      <c r="B6" s="21" t="s">
        <v>39</v>
      </c>
      <c r="C6" s="22" t="s">
        <v>12</v>
      </c>
      <c r="D6" s="23"/>
      <c r="E6" s="23">
        <v>5</v>
      </c>
      <c r="F6" s="24"/>
      <c r="G6" s="36"/>
      <c r="H6" s="24">
        <f aca="true" t="shared" si="0" ref="H6:H11">F6*G6+F6</f>
        <v>0</v>
      </c>
      <c r="I6" s="24">
        <f aca="true" t="shared" si="1" ref="I6:I11">F6*E6</f>
        <v>0</v>
      </c>
      <c r="J6" s="24">
        <f aca="true" t="shared" si="2" ref="J6:J11">I6*G6+I6</f>
        <v>0</v>
      </c>
      <c r="K6" s="23" t="s">
        <v>40</v>
      </c>
    </row>
    <row r="7" spans="1:11" ht="79.5" customHeight="1">
      <c r="A7" s="19">
        <v>3</v>
      </c>
      <c r="B7" s="21" t="s">
        <v>109</v>
      </c>
      <c r="C7" s="22" t="s">
        <v>16</v>
      </c>
      <c r="D7" s="23"/>
      <c r="E7" s="23">
        <v>650</v>
      </c>
      <c r="F7" s="24"/>
      <c r="G7" s="36"/>
      <c r="H7" s="24">
        <f t="shared" si="0"/>
        <v>0</v>
      </c>
      <c r="I7" s="24">
        <f t="shared" si="1"/>
        <v>0</v>
      </c>
      <c r="J7" s="24">
        <f t="shared" si="2"/>
        <v>0</v>
      </c>
      <c r="K7" s="23" t="s">
        <v>41</v>
      </c>
    </row>
    <row r="8" spans="1:11" ht="108.75" customHeight="1">
      <c r="A8" s="19">
        <v>4</v>
      </c>
      <c r="B8" s="69" t="s">
        <v>108</v>
      </c>
      <c r="C8" s="22" t="s">
        <v>16</v>
      </c>
      <c r="D8" s="23"/>
      <c r="E8" s="23">
        <v>22500</v>
      </c>
      <c r="F8" s="24"/>
      <c r="G8" s="36"/>
      <c r="H8" s="24">
        <f t="shared" si="0"/>
        <v>0</v>
      </c>
      <c r="I8" s="24">
        <f t="shared" si="1"/>
        <v>0</v>
      </c>
      <c r="J8" s="24">
        <f t="shared" si="2"/>
        <v>0</v>
      </c>
      <c r="K8" s="23" t="s">
        <v>42</v>
      </c>
    </row>
    <row r="9" spans="1:11" ht="33" customHeight="1">
      <c r="A9" s="19">
        <v>5</v>
      </c>
      <c r="B9" s="21" t="s">
        <v>43</v>
      </c>
      <c r="C9" s="22" t="s">
        <v>16</v>
      </c>
      <c r="D9" s="23"/>
      <c r="E9" s="23">
        <v>4050</v>
      </c>
      <c r="F9" s="24"/>
      <c r="G9" s="36"/>
      <c r="H9" s="24">
        <f t="shared" si="0"/>
        <v>0</v>
      </c>
      <c r="I9" s="24">
        <f t="shared" si="1"/>
        <v>0</v>
      </c>
      <c r="J9" s="24">
        <f t="shared" si="2"/>
        <v>0</v>
      </c>
      <c r="K9" s="23" t="s">
        <v>42</v>
      </c>
    </row>
    <row r="10" spans="1:11" ht="35.25" customHeight="1">
      <c r="A10" s="19">
        <v>6</v>
      </c>
      <c r="B10" s="21" t="s">
        <v>44</v>
      </c>
      <c r="C10" s="22" t="s">
        <v>16</v>
      </c>
      <c r="D10" s="23"/>
      <c r="E10" s="23">
        <v>400</v>
      </c>
      <c r="F10" s="24"/>
      <c r="G10" s="36"/>
      <c r="H10" s="24">
        <f t="shared" si="0"/>
        <v>0</v>
      </c>
      <c r="I10" s="24">
        <f t="shared" si="1"/>
        <v>0</v>
      </c>
      <c r="J10" s="24">
        <f t="shared" si="2"/>
        <v>0</v>
      </c>
      <c r="K10" s="23" t="s">
        <v>41</v>
      </c>
    </row>
    <row r="11" spans="1:11" ht="126">
      <c r="A11" s="19">
        <v>7</v>
      </c>
      <c r="B11" s="21" t="s">
        <v>79</v>
      </c>
      <c r="C11" s="22" t="s">
        <v>16</v>
      </c>
      <c r="D11" s="23"/>
      <c r="E11" s="23">
        <v>400</v>
      </c>
      <c r="F11" s="24"/>
      <c r="G11" s="36"/>
      <c r="H11" s="24">
        <f t="shared" si="0"/>
        <v>0</v>
      </c>
      <c r="I11" s="24">
        <f t="shared" si="1"/>
        <v>0</v>
      </c>
      <c r="J11" s="24">
        <f t="shared" si="2"/>
        <v>0</v>
      </c>
      <c r="K11" s="23" t="s">
        <v>45</v>
      </c>
    </row>
    <row r="12" spans="1:11" ht="15.75">
      <c r="A12" s="23"/>
      <c r="B12" s="28" t="s">
        <v>18</v>
      </c>
      <c r="C12" s="26"/>
      <c r="D12" s="26"/>
      <c r="E12" s="26"/>
      <c r="F12" s="26"/>
      <c r="G12" s="26"/>
      <c r="H12" s="26"/>
      <c r="I12" s="27">
        <f>SUM(I5:I11)</f>
        <v>0</v>
      </c>
      <c r="J12" s="27">
        <f>SUM(J5:J11)</f>
        <v>0</v>
      </c>
      <c r="K12" s="23"/>
    </row>
    <row r="13" spans="1:11" ht="15.75">
      <c r="A13" s="14"/>
      <c r="B13" s="14" t="s">
        <v>110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4"/>
      <c r="B14" s="46" t="s">
        <v>80</v>
      </c>
      <c r="C14" s="14"/>
      <c r="D14" s="14"/>
      <c r="E14" s="14"/>
      <c r="F14" s="14"/>
      <c r="G14" s="14"/>
      <c r="H14" s="14" t="s">
        <v>76</v>
      </c>
      <c r="I14" s="37">
        <f>J12-I12</f>
        <v>0</v>
      </c>
      <c r="J14" s="14"/>
      <c r="K14" s="14"/>
    </row>
    <row r="15" spans="1:11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/>
      <c r="B16" s="14" t="s">
        <v>99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5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sheetProtection selectLockedCells="1" selectUnlockedCells="1"/>
  <mergeCells count="1">
    <mergeCell ref="A2:J2"/>
  </mergeCells>
  <printOptions/>
  <pageMargins left="0.3111111111111111" right="0.32708333333333334" top="1.0527777777777778" bottom="0.6930555555555555" header="0.7875" footer="0.42777777777777776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5.125" style="0" customWidth="1"/>
    <col min="2" max="2" width="40.625" style="0" customWidth="1"/>
    <col min="3" max="3" width="5.75390625" style="0" customWidth="1"/>
    <col min="4" max="4" width="12.00390625" style="0" customWidth="1"/>
    <col min="5" max="5" width="6.375" style="0" customWidth="1"/>
    <col min="6" max="6" width="11.625" style="0" customWidth="1"/>
    <col min="7" max="7" width="5.625" style="0" customWidth="1"/>
    <col min="8" max="8" width="11.625" style="0" customWidth="1"/>
    <col min="9" max="9" width="12.375" style="0" customWidth="1"/>
    <col min="10" max="10" width="12.625" style="0" customWidth="1"/>
    <col min="11" max="11" width="13.25390625" style="0" customWidth="1"/>
    <col min="12" max="16384" width="11.62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 t="s">
        <v>117</v>
      </c>
      <c r="K1" s="14"/>
    </row>
    <row r="2" spans="1:11" s="16" customFormat="1" ht="23.25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4" t="s">
        <v>1</v>
      </c>
      <c r="B4" s="4" t="s">
        <v>2</v>
      </c>
      <c r="C4" s="4" t="s">
        <v>3</v>
      </c>
      <c r="D4" s="5" t="s">
        <v>20</v>
      </c>
      <c r="E4" s="4" t="s">
        <v>5</v>
      </c>
      <c r="F4" s="5" t="s">
        <v>6</v>
      </c>
      <c r="G4" s="6" t="s">
        <v>7</v>
      </c>
      <c r="H4" s="5" t="s">
        <v>8</v>
      </c>
      <c r="I4" s="5" t="s">
        <v>9</v>
      </c>
      <c r="J4" s="5" t="s">
        <v>10</v>
      </c>
      <c r="K4" s="4" t="s">
        <v>11</v>
      </c>
    </row>
    <row r="5" spans="1:11" ht="42" customHeight="1">
      <c r="A5" s="6">
        <v>1</v>
      </c>
      <c r="B5" s="7" t="s">
        <v>118</v>
      </c>
      <c r="C5" s="38" t="s">
        <v>16</v>
      </c>
      <c r="D5" s="6"/>
      <c r="E5" s="6">
        <v>10</v>
      </c>
      <c r="F5" s="8"/>
      <c r="G5" s="32"/>
      <c r="H5" s="8">
        <f>F5*G5+F5</f>
        <v>0</v>
      </c>
      <c r="I5" s="8">
        <f>F5*E5</f>
        <v>0</v>
      </c>
      <c r="J5" s="8">
        <f>I5*G5+I5</f>
        <v>0</v>
      </c>
      <c r="K5" s="6" t="s">
        <v>47</v>
      </c>
    </row>
    <row r="6" spans="1:11" ht="15.75">
      <c r="A6" s="6"/>
      <c r="B6" s="6" t="s">
        <v>18</v>
      </c>
      <c r="C6" s="6"/>
      <c r="D6" s="6"/>
      <c r="E6" s="6"/>
      <c r="F6" s="6"/>
      <c r="G6" s="6"/>
      <c r="H6" s="6"/>
      <c r="I6" s="8">
        <f>SUM(I5)</f>
        <v>0</v>
      </c>
      <c r="J6" s="8">
        <f>SUM(J5)</f>
        <v>0</v>
      </c>
      <c r="K6" s="6"/>
    </row>
    <row r="7" spans="1:11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>
      <c r="A8" s="14"/>
      <c r="B8" s="14"/>
      <c r="C8" s="14"/>
      <c r="D8" s="14"/>
      <c r="E8" s="14"/>
      <c r="F8" s="14"/>
      <c r="G8" s="14"/>
      <c r="H8" s="14"/>
      <c r="I8" s="14" t="s">
        <v>119</v>
      </c>
      <c r="J8" s="37">
        <f>J6-I6</f>
        <v>0</v>
      </c>
      <c r="K8" s="14"/>
    </row>
    <row r="9" spans="1:11" ht="52.5" customHeight="1">
      <c r="A9" s="14"/>
      <c r="B9" s="74" t="s">
        <v>120</v>
      </c>
      <c r="C9" s="74"/>
      <c r="D9" s="74"/>
      <c r="E9" s="74"/>
      <c r="F9" s="74"/>
      <c r="G9" s="74"/>
      <c r="H9" s="74"/>
      <c r="I9" s="74"/>
      <c r="J9" s="74"/>
      <c r="K9" s="74"/>
    </row>
    <row r="10" spans="1:11" ht="15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>
      <c r="A11" s="14"/>
      <c r="B11" s="14" t="s">
        <v>96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>
      <c r="A12" s="14"/>
      <c r="B12" s="14" t="s">
        <v>97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5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5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5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5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5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5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5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5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</sheetData>
  <sheetProtection selectLockedCells="1" selectUnlockedCells="1"/>
  <mergeCells count="2">
    <mergeCell ref="A2:K2"/>
    <mergeCell ref="B9:K9"/>
  </mergeCells>
  <printOptions/>
  <pageMargins left="0.4409722222222222" right="0.32708333333333334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anna.bryl</cp:lastModifiedBy>
  <cp:lastPrinted>2015-03-09T10:54:16Z</cp:lastPrinted>
  <dcterms:modified xsi:type="dcterms:W3CDTF">2015-03-09T10:54:26Z</dcterms:modified>
  <cp:category/>
  <cp:version/>
  <cp:contentType/>
  <cp:contentStatus/>
</cp:coreProperties>
</file>