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956" activeTab="1"/>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s>
  <definedNames/>
  <calcPr fullCalcOnLoad="1"/>
</workbook>
</file>

<file path=xl/sharedStrings.xml><?xml version="1.0" encoding="utf-8"?>
<sst xmlns="http://schemas.openxmlformats.org/spreadsheetml/2006/main" count="839" uniqueCount="313">
  <si>
    <t xml:space="preserve"> Zagęszczony płyn czyszcząco dezynfekujący, o pojemności  min 0,50l lub 0,75l z odpowiednim przeliczeniem ilości w górę. Posiadający właściwości dezynfekujące i wybielające (zawierający podchloryn sodu lub na bazie nadtlenku wodoru i kwasu nadoctowego. Zapobiegający powstawaniu osadów i zanieczyszczeń, usuwający nieprzyjemne zapachy oraz zwalczający wszelkie szkodliwe dla zdrowia drobnoustroje. Do stosowania w miejscach, gdzie gromadzą się niewidoczne dla oka mikroorganizmy. Może być używany bez rozcieńczenia - w kuchni, łazience, w toalecie oraz w okolicach otworów kanalizacyjnych, śmietników, jak i w rozcieńczeniu - do podłóg i płytek ceramicznych. Może być używany również do czyszczenia i dezynfekcji kabin i zasłon prysznicowych. Posiadający badania biobójczne , </t>
  </si>
  <si>
    <t>39800000-0</t>
  </si>
  <si>
    <t>Mydło dla dzieci z lanoliną min.100gr</t>
  </si>
  <si>
    <t>33711900-6</t>
  </si>
  <si>
    <t>Zamiatacze plastikowe o długości 30cm</t>
  </si>
  <si>
    <t>39224000-8</t>
  </si>
  <si>
    <t>Kij do zamiatacza plastikowy  z gwintem 150 cm</t>
  </si>
  <si>
    <t xml:space="preserve">Golarki jednorazowe z dwoma ostrzami pokryte powłoką z platyny i chromu </t>
  </si>
  <si>
    <t>33721000-0</t>
  </si>
  <si>
    <t xml:space="preserve">Emulsja do rąk na bazie wosku pszczelego o poj. 500ml                                                                   </t>
  </si>
  <si>
    <t>39812000-7</t>
  </si>
  <si>
    <t>33741300-9</t>
  </si>
  <si>
    <t>Papier toaletowy średnica 19 cm, 2- warstwowy</t>
  </si>
  <si>
    <t>33761000-2</t>
  </si>
  <si>
    <t>Ręczniki jednorazowe przemysłowe min. 1- warstwowe, Średnica ręcznika: Ø13 cm, Szerokość: 19/20 cm
gofrowany, gramatura minimum 35 g/m2</t>
  </si>
  <si>
    <t>33763000-6</t>
  </si>
  <si>
    <r>
      <t xml:space="preserve">Ręcznik ZZ bezpyłowy o gr. minimum 0,75mm a 5000szt.(karton),* </t>
    </r>
    <r>
      <rPr>
        <i/>
        <sz val="10"/>
        <rFont val="Arial Narrow"/>
        <family val="2"/>
      </rPr>
      <t>Zamawiający dopuszcza ręcznik pakowany w kartonie po 4000szt z odpowiednim przeliczeniem ilości w górę</t>
    </r>
  </si>
  <si>
    <r>
      <t xml:space="preserve">Wszystkie pojemniki- </t>
    </r>
    <r>
      <rPr>
        <b/>
        <sz val="10"/>
        <rFont val="Arial Narrow"/>
        <family val="2"/>
      </rPr>
      <t>koloru czerwonego</t>
    </r>
    <r>
      <rPr>
        <sz val="10"/>
        <rFont val="Arial Narrow"/>
        <family val="2"/>
      </rPr>
      <t xml:space="preserve">, </t>
    </r>
    <r>
      <rPr>
        <b/>
        <sz val="10"/>
        <rFont val="Arial Narrow"/>
        <family val="2"/>
      </rPr>
      <t>lub żółtego</t>
    </r>
    <r>
      <rPr>
        <sz val="10"/>
        <rFont val="Arial Narrow"/>
        <family val="2"/>
      </rPr>
      <t xml:space="preserve"> nieprzemakalne, odporne na przekłucia, posiadające specjalne wycięcia w pokrywie umożliwiającej bezpieczne oddzielenie igły od strzykawki.</t>
    </r>
  </si>
  <si>
    <t>pojemniki koloru żółtego-szacowana  ilość zamówienń nie przekracza 10% łącznej ilości pojemników podanych w zał. 3.8 do SIWZ</t>
  </si>
  <si>
    <t>Ręczniki kuchenne białe, dwuwarstwowe , 50 listków, bezpyłowe</t>
  </si>
  <si>
    <t>Płyn do mycia szyb okiennych, luster oraz innych powierzchi szklanych. Usuwający brud, nie pozostawiając smug, rozpylaczem, pojemność min. 0,5 l w składzie &lt;5% anionowych  środków powierzchniowo czynnych</t>
  </si>
  <si>
    <t>Szczotka drewniana  ryżowa na kiju ,dł. szczotki w przedziale: 20-30cm z gwintem</t>
  </si>
  <si>
    <t>39224300-1</t>
  </si>
  <si>
    <t>Szczotka do WC okrągła z podstawką</t>
  </si>
  <si>
    <t>39224310-4</t>
  </si>
  <si>
    <t>39831240-0</t>
  </si>
  <si>
    <t>Wydajny preparat na bazie uretanów i polimerów akrylowych, do zabezpieczania różnych typów twardych podłóg np.: linoleum, PCV, tarketu, powierzchni betonowych i lastrico. Produkt tworzący na podłodze grubą, bardzo trwałą powłokę odporną na zarysowania i przenikanie zanieczyszczeń, dzięki czemu zabrudzenia łatwo się zmywają. Działający antypoślizgowo. Do stosowania w miejscach natężonego ruchu. Posiadający bardzo dobre właściwości wyrównujące i kryjące niedoskonałości podłoża. Powłoka nie zmieniająca koloru, pozwalając na dokonywanie napraw miejscowych. Preparat odporny na dezynfekcję. Zachowujący połysk przez długi czas. Tylko do uzytku profesjonalnego.Ph koncentratu: 8,6-9,6g/cm³ wydajność 20-40ml/m²,gęstość względna w 20°C: min. 1,025-1,040 g/cm3, czas schnięcia: 30 minut, poj. a 5l , stanowiący uzupełnienie do poz.25</t>
  </si>
  <si>
    <t>Zimno/ciepły kompres żelowy 7x 12cm                                                                ( +/-1 cm).Kompresy wykonane z nietoksycznego żelu o bardzo dużym cieple właściwym (ok.1,75 cal/g x °C), opakowanego nietoksyczną folią.</t>
  </si>
  <si>
    <t>Profesjonalny środek do utrzymania czystości i pielęgnacji wszelkich wodoodpornych podłóg z wyjątkiem wykładzin dywanowych i podłóg z surowego drewna, a 5l
Skutecznie usuwa brud.
Nadaje połysk, pozostawiając cienką warstwę ochronną na mytych powierzchniach.
Składniki pielęgnujące zawarte w preparacie chronią podłogę i zapewniają jej konserwację.
Sposób użycia:
W zależności od stopnia zabrudzenia stosować rozcieńczenie:
Mycie ręczne max.: od 50 do 200ml na 10l wody.
Mycie maszynowe max: od 50 do 100ml na 10l wody.
Umyć powierzchnię i zostawić do wyschnięcia.
Skład:
Związki powierzchniowo czynne, substancje pielęgnujące, rozpuszczalniki rozpuszczalne w wodzie, związki kompleksujące, konserwant, kompozycja zapachowa, barwnik, pH: koncentratu - ok.8,0.Gęstość: min.1,00-1,01 g/cm3 ,rozpuszczalność w wodzie: pełna</t>
  </si>
  <si>
    <t>FOLIA SPOŻYWCZA.Zapewniająca utrzymanie świeżości i smaku produktów spożywczych jak również chroni przed wysychaniem i zepsuciem żywności przechowywanej w salaterkach, miskach, na talerzach, deskach itp. Samoprzylegająca, łatwo rozwijająca się i rozciągliwa. Posiada opakowanie w formie pudełka z plastikowym ostrzem do odcinania folii. Wymiary: 29-30cm ( szer.) x ( dł.) 30-50m</t>
  </si>
  <si>
    <t>Uniwersalny , profesjonalny preparat do codziennego stosowania na wszystkich powierzchniach wodoodpornych takich jak: powierzchnie lakierowane, tworzywa sztuczne, płytki ceramiczne, marmur, szkło, drzwi i okna, meble itp.Nie pozostawia smug i zacieków,mytym powierzchniom nadaje delikatny połysk i przyjemny zapach.T
Współczynnik pH: pH ok.8,Gęstość: 1,0 ÷ 1,01g/cm3, lepkość kinematyczna w 22°C:0,9mm²/s
Rozpuszczalność w wodzie: pełna
Sposób użycia:
W zależności od stopnia zabrudzenia stosować rozcieńczenie: od 25 do 200 ml na 10 l wody. Umyć powierzchnię i zebrać rozpuszczony brud.Skład:
Związki powierzchniowo czynne, rozpuszczalniki rozpuszczalne w wodzie, związki kompleksujące, konserwant, kompozycja zapachowa, barwnik., pojemność 5l, Produkt wyłącznie do zastosowania profesjonalnego.</t>
  </si>
  <si>
    <t>29.</t>
  </si>
  <si>
    <t>30.</t>
  </si>
  <si>
    <t>31.</t>
  </si>
  <si>
    <t>32.</t>
  </si>
  <si>
    <t xml:space="preserve">Profesjonalny Preparat do mycia szyb, luster oraz innych powierzchni szklanych takich jak: witryny sklepowe, lady chłodnicze itp. Dzięki zawartości alkoholu skutecznie myje i szybko wysycha. Pozostawia przyjemny zapach. Dzięki zawartości polimerów akrylowych mytym powierzchniom nadaje wysoki połysk, zapobiega powstawaniu smug i zacieków, oraz ułatwia ponowne czyszczenie. Powłoka ochronna zabezpiecza umytą powierzchnię przed osadzaniem się brudu. Posiada właściwości antyelektrostatyczne.Współczynnik pH: pH 8,5, Gęstość względna(20°C):0,99-1,00g/cm3. kolor : niebieski, zapach: morski
Skład: alkohol etylowy, alkohol izopropylowy, anionowe związki powierzchniowo czynne, kompozycja zapachowa, barwnik, pojemność-5L, </t>
  </si>
  <si>
    <t>33.</t>
  </si>
  <si>
    <t>34.</t>
  </si>
  <si>
    <t xml:space="preserve"> Kij do stelaża z poz.36  o długości min. 140 cm, kompatybilny z posiadanymi przez zamawiającego stelażami SK40 (kombi)  firmy Intermop,  </t>
  </si>
  <si>
    <t>35.</t>
  </si>
  <si>
    <t>Nakładka o wymiarach: ok.14 x40cm, temperatura prania 95°C, posiadająca: 2 kieszonki bawełniane proste oraz min. jedną tasiemkę o wym. ok. 19 x 6cm umożliwiającą bezdotykowe używanie pasująca do posiadanych przez zamawiającego stelaży sprzątających SK40  firmy Intermop (zestaw kombi)</t>
  </si>
  <si>
    <t>36.</t>
  </si>
  <si>
    <t>Dostawy sukcesywne 12 miesięcy jednak nie wcześniej niż od 31.08.2016</t>
  </si>
  <si>
    <t>Dostawy sukcesywne 12 miesięcy jednak nie wcześniej niż od 08.07.2016</t>
  </si>
  <si>
    <t>Nakładka na mop płaski, o wymiarach ok.13,5 x40cm bawełniana supełkowa  posiadająca: 2 uchwyty trapezowe PVC (trapez-wymiary (+/-0,5cm) :9cmx5cmx9cm) , nie wymaga wstępnego prania , zastosowanie: do mycia na mokro i wilgotno, podwójnie przeszywane pętle, nadaje się do wszystkich rodzajów posadzek ,temperatura prania 95°C, nie wymaga prania wstępnego,pasująca do posiadanych przez zamawiajacego stelaży producent Intermop</t>
  </si>
  <si>
    <t>37.</t>
  </si>
  <si>
    <t>nóż- plastik , jednorazowy a 100</t>
  </si>
  <si>
    <t>39222110-8</t>
  </si>
  <si>
    <t>38.</t>
  </si>
  <si>
    <t>łyżka- plastik, jednorazowy a 100</t>
  </si>
  <si>
    <t>39.</t>
  </si>
  <si>
    <t>widelec- plastik, jednorazowy a 100</t>
  </si>
  <si>
    <t>40.</t>
  </si>
  <si>
    <t>kubek do gorących napojów- 180ml-200ml, plastik, jednorazowy a 100</t>
  </si>
  <si>
    <t>39222120-1</t>
  </si>
  <si>
    <t>41.</t>
  </si>
  <si>
    <t>flaczarka 500 ml- plastik, jednorazowa a 100</t>
  </si>
  <si>
    <t>42.</t>
  </si>
  <si>
    <t>talerz- 22 cm- plastik, jednorazowy a 100</t>
  </si>
  <si>
    <t>43.</t>
  </si>
  <si>
    <t>kubek 1 x o poj.200ml,plastikowy, jednorazowy  do zimnych napojów a 100</t>
  </si>
  <si>
    <t>44.</t>
  </si>
  <si>
    <t>woreczki foliowe ze struną format A4 a 100 szt.</t>
  </si>
  <si>
    <t>19640000-4</t>
  </si>
  <si>
    <t>45.</t>
  </si>
  <si>
    <t xml:space="preserve">Ściereczki z mikrofibry nie zostawiające na czyszczonych powierzchniach smug, w dwóch różnych kolorach do wyboru przez zamawiającego
- nadające się do czyszczenia na sucho i na mokro
- dobrze wchłaniające wodę i brud,  łatwe do wypłukania
- temperatura prania min.60ºC                                                                                                                                                              - wymiary ok. 35x35cm                                                   
</t>
  </si>
  <si>
    <t>39514200-0</t>
  </si>
  <si>
    <t>46.</t>
  </si>
  <si>
    <t>Kostki do wc z plastikowym zawieszeniem do muszli WC                                                                                                                                                           Kostka toaletowa posiadająca właściwości czyszczące i odświeżające toaletę nadając jej świeży zapach. Dzięki odpowiednim składnikom zapobiegająca osadzaniu się kamienia i zapewniająca obfitą pianę, a min.40g</t>
  </si>
  <si>
    <t xml:space="preserve">39831600-2 </t>
  </si>
  <si>
    <t>47.</t>
  </si>
  <si>
    <t>Odświeżacz powietrza w min. 4 rodzaje zapachów do wyboru przez zamawiającego, w tym kwiatowe poj. min.240 ml</t>
  </si>
  <si>
    <r>
      <t>Pojemnik ogółem 0,50l - 1l</t>
    </r>
    <r>
      <rPr>
        <i/>
        <sz val="10"/>
        <rFont val="Arial Narrow"/>
        <family val="2"/>
      </rPr>
      <t xml:space="preserve">                                                                               *okrągły                                                                                        * oferowany pojemnik powinien mieć średnicę 8-10 cm.                                            * wieczko z wypustem na zewnątrz (zamawiający nie dopuszcza wieczka z wcięciem ułatwiającym otwarcie pojemnika)</t>
    </r>
  </si>
  <si>
    <r>
      <t xml:space="preserve">podkłady  jednorazowe celulozowe  min. dwuwarstwowe o wymiarach- do wyboru przez zamawiającego: 60cm /80m lub 50cm/80m </t>
    </r>
    <r>
      <rPr>
        <i/>
        <sz val="10"/>
        <rFont val="Arial Narrow"/>
        <family val="2"/>
      </rPr>
      <t>-zamawiający dopuszcza się rolki o szerokości 59cm.</t>
    </r>
  </si>
  <si>
    <r>
      <t xml:space="preserve">utrwalacz cytologiczny- aerozolowy preparat do utrwalania pobranych na szkiełka mikroskopowe rozmazów biologicznych, przed ich późniejszą oceną, poj. </t>
    </r>
    <r>
      <rPr>
        <i/>
        <sz val="10"/>
        <rFont val="Arial Narrow"/>
        <family val="2"/>
      </rPr>
      <t xml:space="preserve">200 ml zamawiajacy *dopuszcza zaoferowanie utrwalacza w opakowaniach po 150 ml w ilości 8 opakowań.wówczas należy dokonać zmiany ilośći i podać wielkość oferowanego opakowania </t>
    </r>
  </si>
  <si>
    <t xml:space="preserve">39811300-3 </t>
  </si>
  <si>
    <t>48.</t>
  </si>
  <si>
    <t>Ściereczki kuchenne do mycia. Dzięki perforowanej włókninie dobrze absorbujące wodę. Nadające się do wycierania na sucho i na mokro. Rozmiar:ok. 35-37 x 50- 51 cm . skład: wiskoza, poliester. 4 kolory do wyboru przez zamawiającego: czerwony, żółty, niebieski, zielony; a 10 szt.</t>
  </si>
  <si>
    <t>49.</t>
  </si>
  <si>
    <t>Gąbka do mycia naczyń, z powierzchnią ścierną, rozmiar min.7,50x 10 cm., wielokrotnego użytku</t>
  </si>
  <si>
    <t>50.</t>
  </si>
  <si>
    <t xml:space="preserve">19520000-7 </t>
  </si>
  <si>
    <t>wartość podatku wat</t>
  </si>
  <si>
    <t>Załącznik 3.8 do SIWZ</t>
  </si>
  <si>
    <t>CPV: 34928480-6</t>
  </si>
  <si>
    <t>Pojemniki i kosze na odpady i śmieci</t>
  </si>
  <si>
    <t>Jednostki miary</t>
  </si>
  <si>
    <t>Stawka Vat %</t>
  </si>
  <si>
    <t>Kosz*, pojemność 20-25 litrów wykonany z tworzywa sztucznego typu plastik, pedałowy kształt walca lub sześcianu.</t>
  </si>
  <si>
    <t>Kosz*, pojemność 5-10l  litrów wykonany z tworzywa sztucznego typu plastik, pedałowy, kształt walca lub sześcianu.</t>
  </si>
  <si>
    <t>wartośc podatku vat</t>
  </si>
  <si>
    <t>*gwarancja minimum 24 miesięce</t>
  </si>
  <si>
    <t>Załącznik 3.9 do SIWZ</t>
  </si>
  <si>
    <t>jm</t>
  </si>
  <si>
    <t>Dozownik na mydło w płynie/środek dezynfekcyjny, wykonany ze stali nierdzewnej, w kształcie prostopadłościanu, nasuwany na przytwierdzony do ściany wieszak z blokadą zamykaną wieczkiem na korpusie pojemnika, uruchamiany łokciowo mechanizmem dźwigniowym, o pojemności 1l</t>
  </si>
  <si>
    <t>39831700-3</t>
  </si>
  <si>
    <t>Podajnik na papier toaletowy, wykonany ze stali nierdzewnej, w kształcie walca, średnica rolki papieru 190 mm, z pokrywą, z zamkiem oraz otworem wskazującym ilość papieru w dozowniku</t>
  </si>
  <si>
    <t>39514400-2</t>
  </si>
  <si>
    <t>Podajnik na ręczniki papierowe typu ZZ, skrzynkowy, wykonany ze stali nierdzewnej, w kształcie prostopadłościanu, wyposażony w uchylną ściankę z zamkiem i otworem wskazującym ilość ręczników w dozowniku</t>
  </si>
  <si>
    <t>Załącznik 3.10 do SIWZ</t>
  </si>
  <si>
    <t>Uniwersalny dozownik łokciowy o pojemniści 0,5l  przeznaczony do łatwego i ekonomicznego dozowania preparatów do dezynfekcji i mycia i pielęgnacji rąk. Posiadający pompkę z możliwością regulacji dozowanej ilości preparatu w przedziale od 0,5 do 1,5 ml. Obudowa z dźwignią łokciową wykonana z wytrzymałego plastiku ABS - łatwa do utrzymania w czystości. posiadający klapkę z zaczepami umożliwiającą szybki demontaż całego dozownika (np. w celu umycia lub zdezynfekowania ściany) bez konieczności odkręcania śrubek, na wyposażeniu plastikowy wkład.</t>
  </si>
  <si>
    <t>Podajnik na ręczniki papierowe składane typu ZZ</t>
  </si>
  <si>
    <t xml:space="preserve">Podajnik na ręczniki w rolce </t>
  </si>
  <si>
    <t xml:space="preserve">Podajnik na papier toaletowy duży w rolce </t>
  </si>
  <si>
    <t>Termin dostawy oferowany: …………………………(podać czas dostawy) (dostawa towaru maksymalnie do 5 dni; dodatkowo termin dostawy podlega ocenie zgodnie z kryterium oceny ofert podanym w SIWZ. )</t>
  </si>
  <si>
    <t>załącznik 3.1 do SIWZ</t>
  </si>
  <si>
    <t>załącznik 3.2 do SIWZ</t>
  </si>
  <si>
    <t>Termin dostawy oferowany: …………………………(podać czas dostawy) (dostawa towaru maksymalnie do 42 dni; dodatkowo termin dostawy podlega ocenie zgodnie z kryterium oceny ofert podanym w SIWZ. )</t>
  </si>
  <si>
    <t>Termin dostawy oferowany: …………………………(podać czas dostawy) (dostawa towaru maksymalnie do 14 dni od zawarcia umowy; dodatkowo termin dostawy podlega ocenie zgodnie z kryterium oceny ofert podanym w SIWZ. )</t>
  </si>
  <si>
    <t xml:space="preserve">PAKIET NR 7 -   ŚRODKI DO ZMYWAREK GASTRONOMICZNYCH    </t>
  </si>
  <si>
    <t>Załącznik 3.7 do SIWZ</t>
  </si>
  <si>
    <t xml:space="preserve"> PAKIET NR  8 – POJEMNIKI NA ZUŻYTE IGŁY I STRZYKAWKI  </t>
  </si>
  <si>
    <t xml:space="preserve">PAKIET NR 9-   ŚRODKI CZYSTOŚCIOWE,SPRZĘT GOSPODARCZY, NACZYNIA JEDNORAZOWE         </t>
  </si>
  <si>
    <t>PAKIET NR  10 - KOSZE</t>
  </si>
  <si>
    <t xml:space="preserve"> PAKIET NR  11- Dozowniki ze stali nierdzewnej</t>
  </si>
  <si>
    <t>Załącznik 3.11do SIWZ</t>
  </si>
  <si>
    <t xml:space="preserve"> PAKIET NR 12-  Dozowniki plastikowe</t>
  </si>
  <si>
    <t>Załącznik 3.12 do SIWZ</t>
  </si>
  <si>
    <t xml:space="preserve">kieliszki do leków szklane lub plastikowe nadające się do mycia w temperaturze ok.90 ° C. kieliszki wielorazowego użycia. Zamawiający dopuszcza kieliszki w opakowaniach z odpowiednim przeliczeniem ilości, jednakże opakowania nie mogą być mniejsze niż 10 szt i nie większe niż 100szt </t>
  </si>
  <si>
    <t>Podkłady nieprzemakalne wykonane z : dzianiny bawełniano-poliestrowej typu frote, polichloreku winylu ( gramatura ok. 300 g/m², kurczliwość ok. 4%). Odporne na : słabe kwasy i zasady, na działanie środków odkażających. Nie powodujące alergii i uczuleń. 140x110</t>
  </si>
  <si>
    <r>
      <t>pojniki plastikowe wielorazowe 300 ml lub</t>
    </r>
    <r>
      <rPr>
        <i/>
        <sz val="10"/>
        <rFont val="Arial Narrow"/>
        <family val="2"/>
      </rPr>
      <t xml:space="preserve"> </t>
    </r>
    <r>
      <rPr>
        <sz val="10"/>
        <rFont val="Arial Narrow"/>
        <family val="2"/>
      </rPr>
      <t>250ml</t>
    </r>
  </si>
  <si>
    <r>
      <t xml:space="preserve"> </t>
    </r>
    <r>
      <rPr>
        <b/>
        <sz val="10"/>
        <rFont val="Arial Narrow"/>
        <family val="2"/>
      </rPr>
      <t xml:space="preserve"> Okularki do fototerapii niesterylne, jednorazowego użytku</t>
    </r>
    <r>
      <rPr>
        <sz val="10"/>
        <rFont val="Arial Narrow"/>
        <family val="2"/>
      </rPr>
      <t xml:space="preserve">. dla noworodków jednoczęściowe, wykonane z rozciągliwego spójnego materiału. Elementy tworzywa po rozpakowaniu nie mogą wystawać na zewnątrz struktury. Specjalna osłona na oczy musi chronić przed szkodliwym działaniem światła, podczas gdy opaska okularów na główkę dziecka przepuszcza lecznicze promienie. Materiał nie zawierający lateksu zmniejszający do minimum ryzyko podrażniania skóry dziecka (odparzenia, alergie, wysypka). Szerokość opaski 60 mm, zapinane na potylicy z możliwością regulacji (zapięcie na rzepy). W kształcie litery Y, która pozwala na dopasowaniu się okularki do każdego kształtu głowy. Trzy dozmiary do wyboru przez zamawiającego:dla noworodków o obwodzie główki  od 30-do 38 cm, od 24- do 33 cm od 20- do 28 cm
opakowanie 20 szt. w danym rozmiarze
</t>
    </r>
  </si>
  <si>
    <r>
      <t xml:space="preserve">Papier do EKG, pasujący do:  FX2000, lifepake 20  kardiomonitora PM 6000 rozmiar 50x30; </t>
    </r>
    <r>
      <rPr>
        <i/>
        <sz val="10"/>
        <rFont val="Arial Narrow"/>
        <family val="2"/>
      </rPr>
      <t>z nadrukiem</t>
    </r>
  </si>
  <si>
    <r>
      <t>PAPIER KTG do aparatu BIONET  215x30 lub 215x25</t>
    </r>
    <r>
      <rPr>
        <i/>
        <sz val="10"/>
        <rFont val="Arial Narrow"/>
        <family val="2"/>
      </rPr>
      <t xml:space="preserve"> lub 215x20 </t>
    </r>
    <r>
      <rPr>
        <sz val="10"/>
        <rFont val="Arial Narrow"/>
        <family val="2"/>
      </rPr>
      <t xml:space="preserve">przy jednoczesnym przeliczeniu ilości oferowanych opakowań stosownie do długości rolki czyli 60 szt. przy rozmiarze 215x25 </t>
    </r>
    <r>
      <rPr>
        <i/>
        <sz val="10"/>
        <rFont val="Arial Narrow"/>
        <family val="2"/>
      </rPr>
      <t>oraz 75 szt. przy rozmiarze 215x20</t>
    </r>
  </si>
  <si>
    <r>
      <t xml:space="preserve">Papier KTG perforowany,150- 152x100x150(do aparatu producent  Philips) </t>
    </r>
    <r>
      <rPr>
        <i/>
        <sz val="10"/>
        <rFont val="Arial Narrow"/>
        <family val="2"/>
      </rPr>
      <t>l</t>
    </r>
  </si>
  <si>
    <r>
      <t xml:space="preserve"> Papier do defibrylatora Zoll m-dwufazowy. </t>
    </r>
    <r>
      <rPr>
        <i/>
        <sz val="10"/>
        <rFont val="Arial Narrow"/>
        <family val="2"/>
      </rPr>
      <t>Rozmiaru papieru dł. 90 szer. 90 ilość kartek 200</t>
    </r>
  </si>
  <si>
    <r>
      <t xml:space="preserve">Papier do aparatu AsCard 50mm x 15m; </t>
    </r>
    <r>
      <rPr>
        <i/>
        <sz val="10"/>
        <rFont val="Arial Narrow"/>
        <family val="2"/>
      </rPr>
      <t>z nadrukiem</t>
    </r>
  </si>
  <si>
    <t>J.m*</t>
  </si>
  <si>
    <r>
      <t xml:space="preserve">Preparat nabłyszczający do płukania naczyń </t>
    </r>
    <r>
      <rPr>
        <sz val="10"/>
        <rFont val="Arial Narrow"/>
        <family val="2"/>
      </rPr>
      <t>nie pozostawiający zacieków ani smug. poj. 5l, odpowiedni do posiadanych przez zamawiającego zmywarek RM Gastro</t>
    </r>
  </si>
  <si>
    <r>
      <t xml:space="preserve">Środek do mycia naczyń </t>
    </r>
    <r>
      <rPr>
        <sz val="10"/>
        <rFont val="Arial Narrow"/>
        <family val="2"/>
      </rPr>
      <t xml:space="preserve"> w profesjonalnych zmywarkach gastronomicznych. Przeznaczony do mycia/ dezynfekcji wszelkiego rodzaju zastawy stołowej, sztućców i naczyń kuchennych-5l ,odpowiedni do posiadanych przez zamawiającego zmywarek RM Gastro</t>
    </r>
  </si>
  <si>
    <r>
      <t>Odkamieniacz</t>
    </r>
    <r>
      <rPr>
        <sz val="10"/>
        <rFont val="Arial Narrow"/>
        <family val="2"/>
      </rPr>
      <t xml:space="preserve">                                                                     Środek przeznaczony do usuwania kamienia w zmywarkach gastronomicznych. Pojemność opakowania 5 l.
</t>
    </r>
    <r>
      <rPr>
        <b/>
        <sz val="10"/>
        <rFont val="Arial Narrow"/>
        <family val="2"/>
      </rPr>
      <t>Dozowanie:</t>
    </r>
    <r>
      <rPr>
        <sz val="10"/>
        <rFont val="Arial Narrow"/>
        <family val="2"/>
      </rPr>
      <t xml:space="preserve">
W zależności od grubości osadu mineralnego zaleca się stosować około 15-30 ml środka na litr, odpowiedni do posiadanych przez zamawiającego zmywarek RM Gastro </t>
    </r>
  </si>
  <si>
    <t xml:space="preserve">Preparat myjąco – konserwujący do podłóg wodoodpornych, zabezpieczonych i niezabezpieczonych warstwami polimerowymi. Pozostawiający na powierzchni mikrofilm, nie tworząc stałej warstwy ochronnej. Spełniający normy bezpieczeństwa antypoślizgowego. Do mycia ręcznego i maszynowego. Produkt do użytku profesjonalnego.poj.10l. 
Sposób użycia: roztwór 0,5 – 2 %,wartość pH w 20°C: 7-8, gęstość w 20°C: 0,998 g/cm³ , 
</t>
  </si>
  <si>
    <t xml:space="preserve">Płyn do dezynfekcji WC w postaci żelu , o pojemniści 0,5l lub 0,75 l  z odpowiednim przeliczeniem ilości szt. z zaokrągleniem w górę. Usuwający kamień, rdzę oraz zacieki wodne. Posiadający poręczny kształt butelki z wyprofilowanym dozownikiem, ułatwiającym aplikację w trudno dostępnych miejscach, </t>
  </si>
  <si>
    <t xml:space="preserve">Profesjonalny preparat przeznaczony do utrzymywania w czystości wszystkich powierzchni i przedmiotów sanitarnych odpornych na działanie kwasów. Zalecany do mycia umywalek, muszli klozetowych, pisuarów, kabin prysznicowych i armatury łazienkowej. Tylko do użytku profesjonalnego. Zapewniający doskonałą czystość, pozostawiając przyjemny zapach. Nie niszczy czyszczonych powierzchni. Działa bakteriobójczo. Usuwa kamień i rdzę. pH 0,5-1,0, gęstość w temp. 20st.C: 1,07-1,08 g/m³ .Sposób użycia: w zależności od zabrudzenia dozowanie: od 25 do 200 ml na 10 l wody, poj. 5L 
</t>
  </si>
  <si>
    <t xml:space="preserve">Stelaż łamany dwusystemowy - do pracy bezdotykowej, wymiary ok. 10,5cm x 40cm , kompatybilny z posiadanymi przez zamawiającego: nakładkami i kijami do mopa kombi  firmy Intermop TYPU SK40                                                                                                                                                   </t>
  </si>
  <si>
    <r>
      <t xml:space="preserve">Płyn kamień-rdza, usuwający kamień, rdzę i innego rodzaju zanieczyszczenia ( osady z mydła, zacieki odne, ptłuste plamy itp.), preparat bedący roztworem środka powierzchniowo-czynnego  &lt;5%. Przeznaczony do powierzchni z chromu, stali nierdzewnej ( zlewozmywaki kuchenne), glazury, umywalki, wanny, szkła, plastiki ( kabiny prysznicowe) armatury łazienkowej i inne. Czyszczonym powierzchniom przywracający połysk, łatwy do spłukiwania, poj. 1l, </t>
    </r>
    <r>
      <rPr>
        <i/>
        <sz val="10"/>
        <rFont val="Arial Narrow"/>
        <family val="2"/>
      </rPr>
      <t>lub 0,5 l z odpowiednim przeliczeniem ilości szt.</t>
    </r>
  </si>
  <si>
    <r>
      <t xml:space="preserve">Mydło w płynie, antybakteryjne z substancją nawilżającą a 1l, </t>
    </r>
    <r>
      <rPr>
        <i/>
        <sz val="10"/>
        <rFont val="Arial Narrow"/>
        <family val="2"/>
      </rPr>
      <t>lub 0,5 l z odpowiednim przeliczeniem ilości szt.</t>
    </r>
  </si>
  <si>
    <r>
      <t>Superzdzieracz do gruntownego usuwania z podłóg warstw preparatów i emulsji
samopołyskowych, oraz różnego rodzaju zabrudzeń- do użytku profesjonalnego, do mycia ręcznego jak i maszynowego. Nadający się do zmywalnych powierzchni podłogowych takich jak: tworzywa sztuczne, pcw, beton twardy, klinkier, kamień naturalny i sztuczny, guma, ksylolit. Pojemność 5l, wartość pH w 20st.: 14, gęstość 20st.:1,045- 1,055g/cm³, lepkość: 1,2mm²/s.  Po nałożeniu roztworu- okres oczekiwania, przed maszynowym szorowaniem max. 15minut. 
Składniki: związki powierzchniowo czynne, rozpuszczalniki rozpuszczalne w wodzie, wodorotlenek sodu, metakrzemian sodu,związki kompleksujące. Do powłoki z poz. 26</t>
    </r>
    <r>
      <rPr>
        <b/>
        <sz val="10"/>
        <rFont val="Arial Narrow"/>
        <family val="2"/>
      </rPr>
      <t xml:space="preserve"> </t>
    </r>
    <r>
      <rPr>
        <sz val="10"/>
        <rFont val="Arial Narrow"/>
        <family val="2"/>
      </rPr>
      <t xml:space="preserve">
</t>
    </r>
  </si>
  <si>
    <r>
      <t xml:space="preserve">Profesjonalny preparat do pielęgnacji i konserwacji powierzchni metalowych ze stali szlachetnej(aluminium, chromu), zapobiegający powstawaniu widocznych odcisków palców oraz plam z wody i tłuszczów, </t>
    </r>
    <r>
      <rPr>
        <b/>
        <sz val="10"/>
        <rFont val="Arial Narrow"/>
        <family val="2"/>
      </rPr>
      <t>w postaci</t>
    </r>
    <r>
      <rPr>
        <sz val="10"/>
        <rFont val="Arial Narrow"/>
        <family val="2"/>
      </rPr>
      <t xml:space="preserve"> </t>
    </r>
    <r>
      <rPr>
        <b/>
        <sz val="10"/>
        <rFont val="Arial Narrow"/>
        <family val="2"/>
      </rPr>
      <t>koncentratu</t>
    </r>
    <r>
      <rPr>
        <sz val="10"/>
        <rFont val="Arial Narrow"/>
        <family val="2"/>
      </rPr>
      <t xml:space="preserve"> o wydajności ok.1/1000m² a 1l  Składniki:  Oleje pielęgnacyjne, rozpuszczalniki organiczne.
Produkt do użytku profesjonalnego.</t>
    </r>
  </si>
  <si>
    <t xml:space="preserve">Kosz* metalowy pedałowy- STAL NIERDZEWNA                                               duży o poj. 20 l-25l                                                                                              * wkład plastikowy                                                                                                                                                                                                                                                                                                                                           * pedałowy                                                                                                                                                                                                                                * wykonany ze stali nierdzewnej                                                                                    * kształt walca lub sześcianu                 
</t>
  </si>
  <si>
    <t>*GWARANCJA MINIMUM 24 MIESIĄCE</t>
  </si>
  <si>
    <r>
      <t>Papier do defibrylatora Delfi max, producent Emtel,  szer. 5,7cm lub 5,8 cm ; dł. 20 m ;</t>
    </r>
    <r>
      <rPr>
        <i/>
        <sz val="10"/>
        <rFont val="Arial Narrow"/>
        <family val="2"/>
      </rPr>
      <t xml:space="preserve"> z nadrukiem</t>
    </r>
  </si>
  <si>
    <t>Ilość</t>
  </si>
  <si>
    <t>1.</t>
  </si>
  <si>
    <t>szt</t>
  </si>
  <si>
    <t>2.</t>
  </si>
  <si>
    <t>3.</t>
  </si>
  <si>
    <t>Razem</t>
  </si>
  <si>
    <t>4.</t>
  </si>
  <si>
    <t>szt.</t>
  </si>
  <si>
    <t>5.</t>
  </si>
  <si>
    <t>6.</t>
  </si>
  <si>
    <t>w tym vat</t>
  </si>
  <si>
    <t>op.</t>
  </si>
  <si>
    <t>7.</t>
  </si>
  <si>
    <t>8.</t>
  </si>
  <si>
    <t>9.</t>
  </si>
  <si>
    <t>10.</t>
  </si>
  <si>
    <t>11.</t>
  </si>
  <si>
    <t>12.</t>
  </si>
  <si>
    <t>13.</t>
  </si>
  <si>
    <t>Nazwa asortymentu</t>
  </si>
  <si>
    <t>Cena netto</t>
  </si>
  <si>
    <t>Cena brutto</t>
  </si>
  <si>
    <t>Stawka VAT %</t>
  </si>
  <si>
    <t>Wartość netto</t>
  </si>
  <si>
    <t>Wartość brutto</t>
  </si>
  <si>
    <t>CPV</t>
  </si>
  <si>
    <t>Producent, nazwa handlowa, kod katalogowy</t>
  </si>
  <si>
    <t>14.</t>
  </si>
  <si>
    <t>l.p.</t>
  </si>
  <si>
    <t xml:space="preserve">  Iedn. miary</t>
  </si>
  <si>
    <t>Nr CPV</t>
  </si>
  <si>
    <t>baseny plastikowe wielorazowe</t>
  </si>
  <si>
    <t>33190000-8</t>
  </si>
  <si>
    <t>kaczki plastikowe wielorazowe ( damskie lub męskie do wyboru przez zamawiającego)</t>
  </si>
  <si>
    <t>miski nerkowate wykonane ze stali nierdzewnej .Wymiary: 27-30 cm</t>
  </si>
  <si>
    <t>miska nerkowata ze stali nierdzewnej mała- 20 cm</t>
  </si>
  <si>
    <t>miska nerkowata plastikowa mała, poj. 300ml., wielorazowa</t>
  </si>
  <si>
    <t>miska nerkowata plastikowa duża, pojemność: 700ml, wielorazowa</t>
  </si>
  <si>
    <t>szpatułki drewniane/ laryngologiczne niesterylne op. 100 szt.</t>
  </si>
  <si>
    <t xml:space="preserve">op. </t>
  </si>
  <si>
    <t>33141000-0</t>
  </si>
  <si>
    <t xml:space="preserve">szpatułki laryngologiczne pediatryczne jałowe op. 100 szt. </t>
  </si>
  <si>
    <t>33790000-4</t>
  </si>
  <si>
    <t>koperty RTG 30x40 op. 100 szt</t>
  </si>
  <si>
    <t>30199230-1</t>
  </si>
  <si>
    <t>koperty RTG 35x43op. 100 szt.</t>
  </si>
  <si>
    <t>koperty RTG 24x30 op. 100 szt.</t>
  </si>
  <si>
    <t>koperty RTG 18x24 op. 100 szt.</t>
  </si>
  <si>
    <t>15.</t>
  </si>
  <si>
    <t>szkiełka ginekologiczne- jednostronnie matowe, a 50 szt.</t>
  </si>
  <si>
    <t>33140000-3</t>
  </si>
  <si>
    <t>17.</t>
  </si>
  <si>
    <t>szczoteczki do chirurgicznego  mycia rąk, wielorazowe  z możliwością sterylizacji min.  300 razy</t>
  </si>
  <si>
    <t>18.</t>
  </si>
  <si>
    <t>33770000-8</t>
  </si>
  <si>
    <t>19.</t>
  </si>
  <si>
    <t>20.</t>
  </si>
  <si>
    <t>21.</t>
  </si>
  <si>
    <t>22.</t>
  </si>
  <si>
    <t>wieszak plastikowy do worków na mocz, pojedynczy,  wymiary:16cm(+/-3mm)x 8,5cm(+/-3 mm)</t>
  </si>
  <si>
    <t>23.</t>
  </si>
  <si>
    <t>szyny palcowe- aluminiowa do unieruchomienia, powleczona pianką polietylenowa typu „soft” - umożliwiająca wentylację palca rozmiar do wyboru przez zamawiającego: 50x 20cm lub 40x20cm</t>
  </si>
  <si>
    <t>33141770-8</t>
  </si>
  <si>
    <t>24.</t>
  </si>
  <si>
    <t xml:space="preserve">szyny palcowe- aluminiowa do unieruchomienia, powleczona pianką polietylenowa typu „soft” - umożliwiająca wentylację palca rozmiar do wyboru przez zamawiającego: 230x20 mm, </t>
  </si>
  <si>
    <t>25.</t>
  </si>
  <si>
    <t xml:space="preserve">szyny palcowe- aluminiowa do unieruchomienia, powleczona pianką polietylenowa typu „soft” - umożliwiająca wentylację palca rozmiar do wyboru przez zamawiającego: 250x20 mm, </t>
  </si>
  <si>
    <t>26.</t>
  </si>
  <si>
    <t xml:space="preserve">szyny palcowe- aluminiowa do unieruchomienia, powleczona pianką polietylenowa typu „soft” - umożliwiająca wentylację palca rozmiar do wyboru przez zamawiającego: 500x20 mm, </t>
  </si>
  <si>
    <t>27.</t>
  </si>
  <si>
    <t>RAZEM</t>
  </si>
  <si>
    <t>ilość</t>
  </si>
  <si>
    <t>Szt.</t>
  </si>
  <si>
    <t>33100000-1</t>
  </si>
  <si>
    <t xml:space="preserve">aparaty do mierzenia ciśnienia zintegrowane- zegarowe do pomiaru cisnienia tętniczego krwi na ramieniu, zakres pomiaru 0-300 mmHg. Do wyboru przez zamawiającego:
* mankiet standard lub dla osób otyłych
       </t>
  </si>
  <si>
    <t xml:space="preserve">aparaty do mierzenia ciśnienia dwuprzewodowe- zegarowe do pomiaru cisnienia tętniczego krwi na ramieniu, zakres pomiaru 0-300 mmHg. Do wyboru przez zamawiającego:
* mankiet standard lub dla osób otyłych 
</t>
  </si>
  <si>
    <t>aparat do mierzenia ciśnienia z mankietami dla dzieci- mechaniczny, w komplecie 3 mankiety ( dla noworodków, niemowląt i dzieci). Zakres pomiaru 0-300 mmHg</t>
  </si>
  <si>
    <t>33157200-7</t>
  </si>
  <si>
    <t>33157110-9</t>
  </si>
  <si>
    <t>Razem:</t>
  </si>
  <si>
    <t>Zimno/ciepły kompres żelowy 30x 40cm  ( +/-2 cm). Kompresy wykonane z nietoksycznego żelu o bardzo dużym cieple właściwym (ok.1,75 cal/g x °C), opakowanego nietoksyczną folią.</t>
  </si>
  <si>
    <t>Zimno/ciepły kompres żelowy 38 x 21cm  ( +/-2 cm).Kompresy wykonane z nietoksycznego żelu o bardzo dużym cieple właściwym (ok.1,75 cal/g x °C), opakowanego nietoksyczną folią.</t>
  </si>
  <si>
    <t xml:space="preserve">   Nazwa </t>
  </si>
  <si>
    <t>J.m.</t>
  </si>
  <si>
    <t xml:space="preserve">Cena netto </t>
  </si>
  <si>
    <t>VAT %</t>
  </si>
  <si>
    <t xml:space="preserve">Cena  brutto </t>
  </si>
  <si>
    <t xml:space="preserve">Cewnik pH-metryczny antymonowy wielokrotnego użytku do pomiaru pH w górnym odcinku przewodu pokarmowego. 
1. Średnica 2,1 mm, 
2. liczba kanałów: 1, 
3. antymonowa elektroda pomiarowa, 
4. złącze modularne 8 pin RJ45, 
5. zewnętrzna elektroda referencyjna, 
6. stabilność pomiaru &lt; 0,2 pH przez 24 h, 
7. długość 175 cm, 
8. oznaczenia długości  cewnika co 1 cm  (0 do 95), 
9. deklarowana ilość użyć: 3-6 razy, 
10. kalibracja w roztworach pH 1,07 i 7,01, 
11. ringi samoprzylepne do mocowania elektrody referencyjnej
-termin przydatności min.12 miesięcy
</t>
  </si>
  <si>
    <t>33141200-2</t>
  </si>
  <si>
    <t>Żel zwiększający przewodność skóry do elektrody referencyjnej  (op. 250 gram ) -termin przydatności-min.6 miesięcy od daty dostawy</t>
  </si>
  <si>
    <t>op</t>
  </si>
  <si>
    <t xml:space="preserve">Roztwór buforowy pH 7,01 ( op. 500ml)                                                                 -termin przydatności-min.6 miesięcy od daty dostawy </t>
  </si>
  <si>
    <t>33696300-8</t>
  </si>
  <si>
    <t>Roztwór buforowy pH 1,07 ( op. 500ml)                                                                 -termin przydatności-min.6 miesięcy od daty dostawy</t>
  </si>
  <si>
    <t>w tym podatek vat</t>
  </si>
  <si>
    <t>28.</t>
  </si>
  <si>
    <t xml:space="preserve">  Jedn. miary</t>
  </si>
  <si>
    <t>stetoskop lekarski-  z jednostronną  głowicą umożliwiającą osłuchanie wysokich i niskich tonów, posiadający jednokanałowy przewód, ciepłą obwódkę głowicy oraz miękkie samouszczelniające oliwki</t>
  </si>
  <si>
    <t xml:space="preserve">33158500-7 </t>
  </si>
  <si>
    <t>załacznik 3.5  do siwz</t>
  </si>
  <si>
    <t xml:space="preserve">Cewnik przełykowy wysokiej rozdzielczości. Parametry wymagane:
* Liczba kanałów pomiarowych: min. 36 kanałów radialnych
* Odległość między kanałami pomiarowymi: max. 1cm 
* Elektroniczne  sensory pomiarowe 
* Wysoka rozdzielczość – min. 420 pkt. pomiarowych 
* Średnica 4.2 mm 
* Obwodowy pomiar ciśnienia dla każdego sensora 
*Pobieranie danych o ciśnieniu LES i UES bez konieczności przemieszczania cewnika 
* Kompatybilny z procesorem ManoScan 360
* Jednorazowe koszulki ochronne do cewnika (op. 20 szt.)
Gwarancja: 12 miesięcy lub 200 użyć, w zależności od tego, co nastąpi wcześniej
</t>
  </si>
  <si>
    <t>PAKIET nr 1- Różny drobny sprzęt i materiały medyczne</t>
  </si>
  <si>
    <t>Maska do podawania tlenu (tlenoterapia bierna) z rezerwuarem i drenem o długości 2,1 m - dla dzieci.
Rezerwuar tlenowy znacznie  zwiększa jący stężenie tlenu w powietrzu wdychanym przez ratowanego (do ponad 90 %). Posiadająca lastyczne i regulowane gumki dzieki czemu można szybko i bezpiecznie założyć pacjentowi. Miękkie obrzeża maski nie powodujące nieprzyjemnego ucisku</t>
  </si>
  <si>
    <t xml:space="preserve">wielorazowe uniwersalne maski twarzowe do aparatów ambu, rozmiary do wyboru przez zamawiającego:0,1,2,3,4,5 do sterylizacji w tem. 134º </t>
  </si>
  <si>
    <t xml:space="preserve">Wielorazowy aparat AMBU 
* kompletny
* z rezerwuarem
* z kompletem masek wielorazowych.
* do sterylizacji w autoklawie do 134ºC
Do wyboru przez zamawiającego : 
1. dla dorosłych: 
- objętość resuscytatora ok.1700ml,
-  maski rozm. 3,4,5,
2. dla dzieci:
- objętość resuscytatora ok. 500ml
-  maski rozm. 1,2,3                
</t>
  </si>
  <si>
    <t>kompl.</t>
  </si>
  <si>
    <t>Pakiet nr 4 - materiały zużywalne do pHmetrii</t>
  </si>
  <si>
    <t>Pakiet nr 5 - Termometr elektroniczny do mierzenia tem. z błony bębenkowej</t>
  </si>
  <si>
    <t>załacznik 3.4  do siwz</t>
  </si>
  <si>
    <t>TERMOMETR ELEKTRONICZNY MEDYCZNY  DO MIERZENIA TEMPERATURY Z BŁONY BĘBENKOWEJ                                                                                       zestawienie paramertów wymaganych zał.3.5a</t>
  </si>
  <si>
    <t>załącznik 3.3 do siwz</t>
  </si>
  <si>
    <t>Mankiet do ciśnieniomierza mechanicznego. Wykonany z trwałej, odpornej na zabrudzenia tkaniny, zapinany na rzep, z metalową klamrą dla odwrócenia kierunku zapinania. Do wyboru przez zamawiającego do ciśnieniomierzy: zintegrowanych i dwuprzewodowych</t>
  </si>
  <si>
    <t>PAKIET nr 2- Stetoskopy, ciśnieniomierze, resuscytatory , maski, mankiety</t>
  </si>
  <si>
    <t xml:space="preserve">PAKIET nr 3- okularki do fototerapii </t>
  </si>
  <si>
    <t>CPV: 33140000-3</t>
  </si>
  <si>
    <t>materiały medyczne</t>
  </si>
  <si>
    <t>L.p.</t>
  </si>
  <si>
    <t>kod katalogowy, producent, nazwa</t>
  </si>
  <si>
    <t>Jedn. miary</t>
  </si>
  <si>
    <t>Papier EKG do aparatu Ascard 31 Aspel, 60x12 lub 60x10 przy jednoczesnym przeliczeniu ilości oferowanych opakowań stosownie do długości rolki czyli 300 szt. przy rozmiarze 60x10.</t>
  </si>
  <si>
    <t>Papier USG,K-61,  110 x 20</t>
  </si>
  <si>
    <t>PAPIER EKG do aparatu Aspel A-4  112x 25</t>
  </si>
  <si>
    <t>rolka</t>
  </si>
  <si>
    <t>Papier  termoczuły z połyskiem o wysokiej rozdzielczości, typ V ( High Glossy) do USG FLEX FOCUS 200 Beka Medical (rozmiar 110 mm/ 18m), Ddo drukarki VIDEO SONY TYP UP-D897 NR 180775</t>
  </si>
  <si>
    <t xml:space="preserve">szt. </t>
  </si>
  <si>
    <t>Papier do RTG Philips LIBRA-PR, rozmiar 210 mm x 25 m, do drukarki VIDEO GRAPHIC SPRINTER UP 980CE</t>
  </si>
  <si>
    <t>Papier do kardiotokografu KTG Cadence DUAL rozmiary: 112x90x160</t>
  </si>
  <si>
    <t>Papier do aparatu Ascard Aspel mr. Gold ( R-210) , rozmiar 210 x 20</t>
  </si>
  <si>
    <t>Papier KTG -do aparatu Corometrics  152x90x160 lub  152x90x150</t>
  </si>
  <si>
    <t>papier do programatora firmy Medtronic, model 6092. Parametry papieru: 110 mm szeroki, 150 mm długi, ryza zawiera ok. 200 listków a 6szt.</t>
  </si>
  <si>
    <t>16.</t>
  </si>
  <si>
    <t>Żel do ekg 250 ml</t>
  </si>
  <si>
    <t>Żel do usg poj. 500ml ( niebieski)</t>
  </si>
  <si>
    <t>Żel do EEG, poj. 250ml</t>
  </si>
  <si>
    <t>Żel do ambrazji naskórka 250 gram lub 160g przy jednoczesnym przeliczeniu ilości oferowanych opakowań w górę tj. 30 szt.</t>
  </si>
  <si>
    <t>wartość podatku vat</t>
  </si>
  <si>
    <t xml:space="preserve">Oferowany asortyment  musi być kompatybilny z urządzeniami posiadanymi przez Zamawiającego, określonymi w pozycjach powyżej. </t>
  </si>
  <si>
    <t>PAKIET  NR 6 -  PAPIERY MED.  EKG, USG, KTG, EEG, ŻELE</t>
  </si>
  <si>
    <t>Załącznik 3.6 do SIWZ</t>
  </si>
  <si>
    <t>CPV 39831210-1Detergenty do zmywarek</t>
  </si>
  <si>
    <t>Lp.</t>
  </si>
  <si>
    <t xml:space="preserve">Ilość </t>
  </si>
  <si>
    <t>* jednostka miary " szt." oznacza opakowanie 5l</t>
  </si>
  <si>
    <t>zamawiający dopuszcza podanie ceny za opakowanie 10l. Wówczas w formularzu ofertowym Oferent uzupełnia kolumnę "jednostka miary"</t>
  </si>
  <si>
    <t>wpisując jednostkę miary do odpowiedniej ceny jednostkowej- opakowanie 10l. Następnie ilość oferowana musi być adekwatna do ceny jednostkowej</t>
  </si>
  <si>
    <t>CPV- 44619000-2</t>
  </si>
  <si>
    <t>Pojemniki na zużyte igły i strzykawki 1l</t>
  </si>
  <si>
    <t>Pojemniki na zużyte igły i strzykawki 2l</t>
  </si>
  <si>
    <t>Pojemniki na zużyte igły i strzykawki 10l</t>
  </si>
  <si>
    <t>Pojemniki na zużyte igły i strzykawki 5l</t>
  </si>
  <si>
    <t>Pojemniki na zużyte igły i strzykawki 20l</t>
  </si>
  <si>
    <t>Pojemnik ogółem 0,70l (płaski)</t>
  </si>
  <si>
    <t xml:space="preserve"> Na pojemniku widniejąca etykieta ostrzegawcza  wraz z innymi informacjami zgodnie z wymaganiami PZH lub innej równoważnej instytucji</t>
  </si>
  <si>
    <t>Mleczko do czyszczenia 0,5 l, przeznaczone do mycia i czyszczenia urządzeń kuchennych, sanitarnych, powierzchi niklowanych, glazurowanych, emaliowanych i ceramicznych, nie rysujący powierzchni</t>
  </si>
  <si>
    <t>39830000-9</t>
  </si>
  <si>
    <t>Denaturat  pojemność, 0,5 l</t>
  </si>
  <si>
    <t>24322320-6</t>
  </si>
  <si>
    <t xml:space="preserve">Koncentrat mycia naczyń o wydajności 1 łyżka na 5 l wody, usuwający wszelkie tłuszcze i zabrudzenia, chroniący ręce, nie powodujący uczuleń, ulegający biodegradacji, posiadający atest PZH lub innej równoważnej instytucji,  poj. 1l, </t>
  </si>
  <si>
    <t>39831250-3</t>
  </si>
  <si>
    <t>39831300-9</t>
  </si>
  <si>
    <t>Wiadro do mopa prostokątnego 10 l</t>
  </si>
  <si>
    <t>39224330-0</t>
  </si>
  <si>
    <t>Proszek ostry a 0,5kg, nie rysujący powierzchni przy prawidlowym używaniu</t>
  </si>
  <si>
    <t>39813000-4</t>
  </si>
  <si>
    <t>39831600-2</t>
  </si>
  <si>
    <t>Pasta BHP ze środkiem ścieralnym a 0,5kg</t>
  </si>
  <si>
    <t>Ścierka ostra 15cm x 10cm (+/- 2cm)</t>
  </si>
  <si>
    <t>39525600-4</t>
  </si>
  <si>
    <t>Ścierka podłogowa biała 60cm x 80 cm (+/- 2cm)</t>
  </si>
  <si>
    <t>39542000-3</t>
  </si>
  <si>
    <t>TERMOMETR BEZDOTYKOWY MEDYCZNY, zestawienie paramertów wymaganych zał.3.2.a</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</si>
</sst>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15">
    <font>
      <sz val="10"/>
      <name val="Arial CE"/>
      <family val="0"/>
    </font>
    <font>
      <sz val="11"/>
      <color indexed="8"/>
      <name val="Calibri"/>
      <family val="2"/>
    </font>
    <font>
      <sz val="8"/>
      <name val="Arial CE"/>
      <family val="0"/>
    </font>
    <font>
      <u val="single"/>
      <sz val="10"/>
      <color indexed="12"/>
      <name val="Arial CE"/>
      <family val="0"/>
    </font>
    <font>
      <u val="single"/>
      <sz val="10"/>
      <color indexed="36"/>
      <name val="Arial CE"/>
      <family val="0"/>
    </font>
    <font>
      <sz val="10"/>
      <name val="Arial Narrow"/>
      <family val="2"/>
    </font>
    <font>
      <sz val="10"/>
      <name val="Arial"/>
      <family val="0"/>
    </font>
    <font>
      <i/>
      <sz val="10"/>
      <name val="Arial Narrow"/>
      <family val="2"/>
    </font>
    <font>
      <b/>
      <sz val="10"/>
      <name val="Arial Narrow"/>
      <family val="2"/>
    </font>
    <font>
      <b/>
      <i/>
      <sz val="10"/>
      <name val="Arial Narrow"/>
      <family val="2"/>
    </font>
    <font>
      <b/>
      <sz val="12"/>
      <name val="Arial Narrow"/>
      <family val="2"/>
    </font>
    <font>
      <sz val="10"/>
      <color indexed="23"/>
      <name val="Arial Narrow"/>
      <family val="2"/>
    </font>
    <font>
      <sz val="12"/>
      <name val="Arial Narrow"/>
      <family val="2"/>
    </font>
    <font>
      <sz val="10"/>
      <color indexed="8"/>
      <name val="Arial Narrow"/>
      <family val="2"/>
    </font>
    <font>
      <i/>
      <sz val="10"/>
      <color indexed="8"/>
      <name val="Arial Narrow"/>
      <family val="2"/>
    </font>
  </fonts>
  <fills count="3">
    <fill>
      <patternFill/>
    </fill>
    <fill>
      <patternFill patternType="gray125"/>
    </fill>
    <fill>
      <patternFill patternType="solid">
        <fgColor indexed="9"/>
        <bgColor indexed="64"/>
      </patternFill>
    </fill>
  </fills>
  <borders count="24">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3"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6">
    <xf numFmtId="0" fontId="0" fillId="0" borderId="0" xfId="0" applyAlignment="1">
      <alignment/>
    </xf>
    <xf numFmtId="0" fontId="5" fillId="0" borderId="1" xfId="20" applyFont="1" applyFill="1" applyBorder="1" applyAlignment="1">
      <alignment horizontal="center" vertical="center" wrapText="1"/>
      <protection/>
    </xf>
    <xf numFmtId="0" fontId="5" fillId="0" borderId="1" xfId="20" applyFont="1" applyBorder="1" applyAlignment="1">
      <alignment horizontal="center" vertical="center" wrapText="1"/>
      <protection/>
    </xf>
    <xf numFmtId="0" fontId="5" fillId="0" borderId="2" xfId="20" applyFont="1" applyBorder="1" applyAlignment="1">
      <alignment horizontal="center" vertical="center" wrapText="1"/>
      <protection/>
    </xf>
    <xf numFmtId="0" fontId="5" fillId="0" borderId="0" xfId="0" applyFont="1" applyAlignment="1">
      <alignment/>
    </xf>
    <xf numFmtId="0" fontId="7" fillId="0" borderId="0" xfId="0" applyFont="1" applyAlignment="1">
      <alignment/>
    </xf>
    <xf numFmtId="0" fontId="8" fillId="0" borderId="0" xfId="19" applyFont="1">
      <alignment/>
      <protection/>
    </xf>
    <xf numFmtId="0" fontId="5" fillId="0" borderId="0" xfId="19" applyFont="1">
      <alignment/>
      <protection/>
    </xf>
    <xf numFmtId="4" fontId="5" fillId="0" borderId="0" xfId="19" applyNumberFormat="1" applyFont="1">
      <alignment/>
      <protection/>
    </xf>
    <xf numFmtId="9" fontId="5" fillId="0" borderId="0" xfId="19" applyNumberFormat="1" applyFont="1">
      <alignment/>
      <protection/>
    </xf>
    <xf numFmtId="0" fontId="5" fillId="0" borderId="1" xfId="19" applyFont="1" applyBorder="1" applyAlignment="1">
      <alignment horizontal="center" vertical="center" wrapText="1"/>
      <protection/>
    </xf>
    <xf numFmtId="0" fontId="5" fillId="0" borderId="1" xfId="19" applyNumberFormat="1" applyFont="1" applyBorder="1" applyAlignment="1">
      <alignment horizontal="center" vertical="center" wrapText="1"/>
      <protection/>
    </xf>
    <xf numFmtId="2" fontId="5" fillId="0" borderId="1" xfId="19" applyNumberFormat="1" applyFont="1" applyBorder="1" applyAlignment="1">
      <alignment horizontal="center" vertical="center" wrapText="1"/>
      <protection/>
    </xf>
    <xf numFmtId="4" fontId="5" fillId="0" borderId="1" xfId="19" applyNumberFormat="1" applyFont="1" applyBorder="1" applyAlignment="1">
      <alignment horizontal="right" vertical="center" wrapText="1"/>
      <protection/>
    </xf>
    <xf numFmtId="9" fontId="5" fillId="0" borderId="1" xfId="19" applyNumberFormat="1" applyFont="1" applyBorder="1" applyAlignment="1">
      <alignment horizontal="center" vertical="center" wrapText="1"/>
      <protection/>
    </xf>
    <xf numFmtId="0" fontId="5" fillId="0" borderId="1" xfId="19" applyFont="1" applyFill="1" applyBorder="1" applyAlignment="1">
      <alignment horizontal="center" vertical="center" wrapText="1"/>
      <protection/>
    </xf>
    <xf numFmtId="0" fontId="5" fillId="2" borderId="1" xfId="19" applyNumberFormat="1" applyFont="1" applyFill="1" applyBorder="1" applyAlignment="1">
      <alignment horizontal="center" vertical="center" wrapText="1"/>
      <protection/>
    </xf>
    <xf numFmtId="2" fontId="5" fillId="0" borderId="1" xfId="19" applyNumberFormat="1" applyFont="1" applyBorder="1" applyAlignment="1">
      <alignment horizontal="center" vertical="center"/>
      <protection/>
    </xf>
    <xf numFmtId="0" fontId="5" fillId="0" borderId="0" xfId="0" applyFont="1" applyAlignment="1">
      <alignment horizontal="center" vertical="center"/>
    </xf>
    <xf numFmtId="0" fontId="5" fillId="0" borderId="1" xfId="23"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8" fillId="0" borderId="3" xfId="19" applyNumberFormat="1" applyFont="1" applyBorder="1">
      <alignment/>
      <protection/>
    </xf>
    <xf numFmtId="4" fontId="5" fillId="0" borderId="3" xfId="19" applyNumberFormat="1" applyFont="1" applyBorder="1" applyAlignment="1">
      <alignment horizontal="center" vertical="center" wrapText="1"/>
      <protection/>
    </xf>
    <xf numFmtId="4" fontId="8" fillId="0" borderId="1" xfId="19" applyNumberFormat="1" applyFont="1" applyBorder="1" applyAlignment="1">
      <alignment horizontal="right" vertical="center" wrapText="1"/>
      <protection/>
    </xf>
    <xf numFmtId="0" fontId="5" fillId="0" borderId="0" xfId="19" applyFont="1" applyBorder="1" applyAlignment="1">
      <alignment horizontal="left"/>
      <protection/>
    </xf>
    <xf numFmtId="0" fontId="5" fillId="0" borderId="0" xfId="19" applyFont="1" applyBorder="1" applyAlignment="1">
      <alignment horizontal="right"/>
      <protection/>
    </xf>
    <xf numFmtId="0" fontId="5" fillId="0" borderId="0" xfId="19" applyFont="1" applyBorder="1" applyAlignment="1">
      <alignment horizontal="center"/>
      <protection/>
    </xf>
    <xf numFmtId="4" fontId="5" fillId="0" borderId="0" xfId="19" applyNumberFormat="1" applyFont="1" applyBorder="1" applyAlignment="1">
      <alignment horizontal="center"/>
      <protection/>
    </xf>
    <xf numFmtId="4" fontId="8" fillId="0" borderId="0" xfId="19" applyNumberFormat="1" applyFont="1" applyBorder="1">
      <alignment/>
      <protection/>
    </xf>
    <xf numFmtId="0" fontId="5" fillId="0" borderId="0" xfId="19" applyFont="1" applyBorder="1" applyAlignment="1">
      <alignment horizontal="center" vertical="center" wrapText="1"/>
      <protection/>
    </xf>
    <xf numFmtId="2" fontId="5" fillId="0" borderId="0" xfId="0" applyNumberFormat="1" applyFont="1" applyAlignment="1">
      <alignment/>
    </xf>
    <xf numFmtId="0" fontId="5" fillId="0" borderId="0" xfId="0" applyFont="1" applyAlignment="1">
      <alignment wrapText="1"/>
    </xf>
    <xf numFmtId="44" fontId="5" fillId="0" borderId="0" xfId="0" applyNumberFormat="1" applyFont="1" applyBorder="1" applyAlignment="1">
      <alignment horizontal="center"/>
    </xf>
    <xf numFmtId="44" fontId="5" fillId="0" borderId="0" xfId="19" applyNumberFormat="1" applyFont="1">
      <alignment/>
      <protection/>
    </xf>
    <xf numFmtId="165" fontId="5" fillId="0" borderId="0" xfId="19" applyNumberFormat="1" applyFont="1">
      <alignment/>
      <protection/>
    </xf>
    <xf numFmtId="0" fontId="9" fillId="0" borderId="1" xfId="19" applyFont="1" applyBorder="1" applyAlignment="1">
      <alignment horizontal="center" vertical="center" wrapText="1"/>
      <protection/>
    </xf>
    <xf numFmtId="4" fontId="8" fillId="0" borderId="1" xfId="19" applyNumberFormat="1" applyFont="1" applyBorder="1" applyAlignment="1">
      <alignment horizontal="center" vertical="center" wrapText="1"/>
      <protection/>
    </xf>
    <xf numFmtId="4" fontId="9" fillId="0" borderId="1" xfId="19" applyNumberFormat="1" applyFont="1" applyBorder="1" applyAlignment="1">
      <alignment horizontal="center" vertical="center" wrapText="1"/>
      <protection/>
    </xf>
    <xf numFmtId="9" fontId="8" fillId="0" borderId="1" xfId="19" applyNumberFormat="1" applyFont="1" applyBorder="1" applyAlignment="1">
      <alignment horizontal="center" vertical="center" wrapText="1"/>
      <protection/>
    </xf>
    <xf numFmtId="9" fontId="9" fillId="0" borderId="1" xfId="19" applyNumberFormat="1" applyFont="1" applyBorder="1" applyAlignment="1">
      <alignment horizontal="center" vertical="center" wrapText="1"/>
      <protection/>
    </xf>
    <xf numFmtId="1" fontId="5" fillId="0" borderId="1" xfId="19" applyNumberFormat="1" applyFont="1" applyBorder="1" applyAlignment="1">
      <alignment horizontal="center" vertical="top" wrapText="1"/>
      <protection/>
    </xf>
    <xf numFmtId="0" fontId="5" fillId="0" borderId="1" xfId="19" applyFont="1" applyBorder="1" applyAlignment="1">
      <alignment horizontal="left" vertical="center" wrapText="1"/>
      <protection/>
    </xf>
    <xf numFmtId="0" fontId="5" fillId="0" borderId="1" xfId="19" applyFont="1" applyFill="1" applyBorder="1" applyAlignment="1">
      <alignment horizontal="left" vertical="center" wrapText="1"/>
      <protection/>
    </xf>
    <xf numFmtId="0" fontId="5" fillId="0" borderId="1" xfId="0" applyFont="1" applyBorder="1" applyAlignment="1">
      <alignment horizontal="left" vertical="top" wrapText="1"/>
    </xf>
    <xf numFmtId="0" fontId="5" fillId="0" borderId="1" xfId="19" applyFont="1" applyBorder="1" applyAlignment="1">
      <alignment horizontal="center" vertical="top" wrapText="1"/>
      <protection/>
    </xf>
    <xf numFmtId="0" fontId="5" fillId="0" borderId="0" xfId="19" applyFont="1" applyBorder="1" applyAlignment="1">
      <alignment horizontal="center" vertical="top" wrapText="1"/>
      <protection/>
    </xf>
    <xf numFmtId="4" fontId="8" fillId="0" borderId="1" xfId="19" applyNumberFormat="1" applyFont="1" applyBorder="1" applyAlignment="1">
      <alignment horizontal="center" vertical="top" wrapText="1"/>
      <protection/>
    </xf>
    <xf numFmtId="0" fontId="5" fillId="0" borderId="0" xfId="19" applyFont="1" applyBorder="1" applyAlignment="1">
      <alignment horizontal="right" vertical="top" wrapText="1"/>
      <protection/>
    </xf>
    <xf numFmtId="0" fontId="5" fillId="0" borderId="0" xfId="19" applyFont="1" applyAlignment="1">
      <alignment horizontal="center"/>
      <protection/>
    </xf>
    <xf numFmtId="4" fontId="5" fillId="0" borderId="0" xfId="19" applyNumberFormat="1" applyFont="1" applyAlignment="1">
      <alignment horizontal="center"/>
      <protection/>
    </xf>
    <xf numFmtId="0" fontId="10" fillId="0" borderId="0" xfId="19" applyFont="1">
      <alignment/>
      <protection/>
    </xf>
    <xf numFmtId="0" fontId="5" fillId="0" borderId="0" xfId="20" applyFont="1">
      <alignment/>
      <protection/>
    </xf>
    <xf numFmtId="4" fontId="7" fillId="0" borderId="0" xfId="20" applyNumberFormat="1" applyFont="1">
      <alignment/>
      <protection/>
    </xf>
    <xf numFmtId="4" fontId="5" fillId="0" borderId="0" xfId="20" applyNumberFormat="1" applyFont="1">
      <alignment/>
      <protection/>
    </xf>
    <xf numFmtId="0" fontId="5" fillId="0" borderId="0" xfId="20" applyFont="1" applyAlignment="1">
      <alignment horizontal="center" vertical="center" wrapText="1"/>
      <protection/>
    </xf>
    <xf numFmtId="0" fontId="8" fillId="0" borderId="0" xfId="20" applyFont="1">
      <alignment/>
      <protection/>
    </xf>
    <xf numFmtId="0" fontId="5" fillId="0" borderId="1" xfId="20" applyFont="1" applyFill="1" applyBorder="1" applyAlignment="1">
      <alignment vertical="top" wrapText="1"/>
      <protection/>
    </xf>
    <xf numFmtId="4" fontId="5" fillId="0" borderId="1" xfId="20" applyNumberFormat="1" applyFont="1" applyFill="1" applyBorder="1" applyAlignment="1">
      <alignment horizontal="center" vertical="center" wrapText="1"/>
      <protection/>
    </xf>
    <xf numFmtId="9" fontId="5" fillId="0" borderId="1" xfId="20" applyNumberFormat="1" applyFont="1" applyFill="1" applyBorder="1" applyAlignment="1">
      <alignment horizontal="center" vertical="center" wrapText="1"/>
      <protection/>
    </xf>
    <xf numFmtId="0" fontId="5" fillId="0" borderId="1" xfId="20" applyFont="1" applyBorder="1" applyAlignment="1">
      <alignment horizontal="left" vertical="top" wrapText="1"/>
      <protection/>
    </xf>
    <xf numFmtId="4" fontId="5" fillId="0" borderId="1" xfId="20" applyNumberFormat="1" applyFont="1" applyBorder="1" applyAlignment="1">
      <alignment horizontal="center" vertical="center" wrapText="1"/>
      <protection/>
    </xf>
    <xf numFmtId="0" fontId="5" fillId="0" borderId="4" xfId="20" applyFont="1" applyBorder="1">
      <alignment/>
      <protection/>
    </xf>
    <xf numFmtId="4" fontId="8" fillId="0" borderId="3" xfId="20" applyNumberFormat="1" applyFont="1" applyBorder="1" applyAlignment="1">
      <alignment horizontal="center"/>
      <protection/>
    </xf>
    <xf numFmtId="9" fontId="5" fillId="0" borderId="5" xfId="20" applyNumberFormat="1" applyFont="1" applyBorder="1" applyAlignment="1">
      <alignment horizontal="center"/>
      <protection/>
    </xf>
    <xf numFmtId="4" fontId="8" fillId="0" borderId="1" xfId="20" applyNumberFormat="1" applyFont="1" applyBorder="1" applyAlignment="1">
      <alignment horizontal="center"/>
      <protection/>
    </xf>
    <xf numFmtId="0" fontId="5" fillId="0" borderId="0" xfId="20" applyFont="1" applyBorder="1">
      <alignment/>
      <protection/>
    </xf>
    <xf numFmtId="4" fontId="5" fillId="0" borderId="6" xfId="20" applyNumberFormat="1" applyFont="1" applyBorder="1">
      <alignment/>
      <protection/>
    </xf>
    <xf numFmtId="4" fontId="8" fillId="0" borderId="7" xfId="20" applyNumberFormat="1" applyFont="1" applyBorder="1" applyAlignment="1">
      <alignment horizontal="center"/>
      <protection/>
    </xf>
    <xf numFmtId="4" fontId="5" fillId="0" borderId="8" xfId="20" applyNumberFormat="1" applyFont="1" applyBorder="1" applyAlignment="1">
      <alignment horizontal="center"/>
      <protection/>
    </xf>
    <xf numFmtId="4" fontId="8" fillId="0" borderId="0" xfId="20" applyNumberFormat="1" applyFont="1" applyBorder="1" applyAlignment="1">
      <alignment horizontal="center"/>
      <protection/>
    </xf>
    <xf numFmtId="0" fontId="5" fillId="0" borderId="0" xfId="20" applyFont="1" applyBorder="1" applyAlignment="1">
      <alignment horizontal="center" vertical="center" wrapText="1"/>
      <protection/>
    </xf>
    <xf numFmtId="0" fontId="5" fillId="0" borderId="0" xfId="0" applyFont="1" applyAlignment="1">
      <alignment horizontal="center" vertical="center" wrapText="1"/>
    </xf>
    <xf numFmtId="0" fontId="8" fillId="0" borderId="0" xfId="0" applyFont="1" applyAlignment="1">
      <alignment/>
    </xf>
    <xf numFmtId="0" fontId="9" fillId="0" borderId="1" xfId="20" applyFont="1" applyBorder="1" applyAlignment="1">
      <alignment horizontal="center" vertical="center" wrapText="1"/>
      <protection/>
    </xf>
    <xf numFmtId="4" fontId="9" fillId="0" borderId="1" xfId="20" applyNumberFormat="1" applyFont="1" applyBorder="1" applyAlignment="1">
      <alignment horizontal="center" vertical="center" wrapText="1"/>
      <protection/>
    </xf>
    <xf numFmtId="44" fontId="9" fillId="0" borderId="1" xfId="24" applyFont="1" applyBorder="1" applyAlignment="1">
      <alignment horizontal="center" vertical="center" wrapText="1"/>
    </xf>
    <xf numFmtId="9" fontId="9" fillId="0" borderId="1" xfId="20" applyNumberFormat="1" applyFont="1" applyBorder="1" applyAlignment="1">
      <alignment horizontal="center" vertical="center" wrapText="1"/>
      <protection/>
    </xf>
    <xf numFmtId="0" fontId="7" fillId="0" borderId="1" xfId="20" applyFont="1" applyBorder="1" applyAlignment="1">
      <alignment horizontal="center" vertical="top" wrapText="1"/>
      <protection/>
    </xf>
    <xf numFmtId="0" fontId="11" fillId="0" borderId="0" xfId="0" applyFont="1" applyAlignment="1">
      <alignment/>
    </xf>
    <xf numFmtId="0" fontId="5" fillId="0" borderId="0" xfId="20" applyFont="1" applyBorder="1" applyAlignment="1">
      <alignment wrapText="1"/>
      <protection/>
    </xf>
    <xf numFmtId="0" fontId="10" fillId="0" borderId="0" xfId="20" applyFont="1">
      <alignment/>
      <protection/>
    </xf>
    <xf numFmtId="4" fontId="5" fillId="0" borderId="0" xfId="0" applyNumberFormat="1" applyFont="1" applyAlignment="1">
      <alignment/>
    </xf>
    <xf numFmtId="4" fontId="7" fillId="0" borderId="0" xfId="0" applyNumberFormat="1" applyFont="1" applyAlignment="1">
      <alignment/>
    </xf>
    <xf numFmtId="9" fontId="5" fillId="0" borderId="0" xfId="0" applyNumberFormat="1" applyFont="1" applyAlignment="1">
      <alignment/>
    </xf>
    <xf numFmtId="9" fontId="5" fillId="0" borderId="0" xfId="0" applyNumberFormat="1" applyFont="1" applyAlignment="1">
      <alignment horizontal="right"/>
    </xf>
    <xf numFmtId="0" fontId="5" fillId="0" borderId="0" xfId="0" applyFont="1" applyAlignment="1">
      <alignment/>
    </xf>
    <xf numFmtId="1" fontId="7" fillId="0" borderId="0" xfId="0" applyNumberFormat="1" applyFont="1" applyAlignment="1">
      <alignment horizontal="center"/>
    </xf>
    <xf numFmtId="0" fontId="5" fillId="0" borderId="1" xfId="0" applyFont="1" applyBorder="1" applyAlignment="1">
      <alignment horizontal="center" vertical="center" wrapText="1"/>
    </xf>
    <xf numFmtId="4" fontId="5" fillId="0" borderId="3"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4" fontId="8" fillId="0" borderId="9" xfId="0" applyNumberFormat="1" applyFont="1" applyBorder="1" applyAlignment="1">
      <alignment horizontal="center"/>
    </xf>
    <xf numFmtId="4" fontId="8" fillId="0" borderId="5" xfId="0" applyNumberFormat="1" applyFont="1" applyBorder="1" applyAlignment="1">
      <alignment horizontal="center"/>
    </xf>
    <xf numFmtId="4" fontId="8" fillId="0" borderId="8" xfId="0" applyNumberFormat="1" applyFont="1" applyBorder="1" applyAlignment="1">
      <alignment horizontal="center"/>
    </xf>
    <xf numFmtId="4" fontId="5" fillId="0" borderId="6" xfId="0" applyNumberFormat="1" applyFont="1" applyBorder="1" applyAlignment="1">
      <alignment/>
    </xf>
    <xf numFmtId="4" fontId="5" fillId="0" borderId="10" xfId="0" applyNumberFormat="1" applyFont="1" applyBorder="1" applyAlignment="1">
      <alignment/>
    </xf>
    <xf numFmtId="4" fontId="5" fillId="0" borderId="8" xfId="0" applyNumberFormat="1" applyFont="1" applyBorder="1" applyAlignment="1">
      <alignment/>
    </xf>
    <xf numFmtId="0" fontId="5" fillId="0" borderId="0" xfId="0" applyFont="1" applyBorder="1" applyAlignment="1">
      <alignment/>
    </xf>
    <xf numFmtId="0" fontId="9"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1"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right" vertical="top" wrapText="1"/>
    </xf>
    <xf numFmtId="0" fontId="10" fillId="0" borderId="0" xfId="0" applyFont="1" applyAlignment="1">
      <alignment/>
    </xf>
    <xf numFmtId="0" fontId="5" fillId="0" borderId="11" xfId="0" applyFont="1" applyBorder="1" applyAlignment="1">
      <alignment horizontal="center" vertical="center"/>
    </xf>
    <xf numFmtId="4" fontId="5" fillId="0" borderId="12" xfId="0" applyNumberFormat="1" applyFont="1" applyBorder="1" applyAlignment="1">
      <alignment horizontal="center" vertical="center"/>
    </xf>
    <xf numFmtId="9" fontId="5" fillId="0" borderId="1" xfId="0" applyNumberFormat="1" applyFont="1" applyBorder="1" applyAlignment="1">
      <alignment horizontal="center" vertical="center"/>
    </xf>
    <xf numFmtId="4" fontId="5" fillId="0" borderId="13" xfId="21" applyNumberFormat="1" applyFont="1" applyBorder="1" applyAlignment="1">
      <alignment horizontal="center" vertical="center" wrapText="1"/>
      <protection/>
    </xf>
    <xf numFmtId="0" fontId="5" fillId="0" borderId="1" xfId="0" applyFont="1" applyBorder="1" applyAlignment="1">
      <alignment horizontal="center" vertical="center"/>
    </xf>
    <xf numFmtId="0" fontId="5" fillId="0" borderId="14" xfId="0" applyFont="1" applyFill="1" applyBorder="1" applyAlignment="1">
      <alignment horizontal="center" vertical="center"/>
    </xf>
    <xf numFmtId="4" fontId="5" fillId="0" borderId="15"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4" fontId="5" fillId="0" borderId="4" xfId="0" applyNumberFormat="1" applyFont="1" applyBorder="1" applyAlignment="1">
      <alignment horizontal="center" vertical="center"/>
    </xf>
    <xf numFmtId="0" fontId="5" fillId="0" borderId="1" xfId="0" applyFont="1" applyBorder="1" applyAlignment="1">
      <alignment/>
    </xf>
    <xf numFmtId="4" fontId="8" fillId="0" borderId="3" xfId="0" applyNumberFormat="1" applyFont="1" applyBorder="1" applyAlignment="1">
      <alignment horizontal="center" vertical="center" wrapText="1"/>
    </xf>
    <xf numFmtId="4" fontId="8" fillId="0" borderId="1" xfId="0" applyNumberFormat="1" applyFont="1" applyBorder="1" applyAlignment="1">
      <alignment vertical="center" wrapText="1"/>
    </xf>
    <xf numFmtId="0" fontId="5" fillId="0" borderId="6" xfId="0" applyFont="1" applyBorder="1" applyAlignment="1">
      <alignment horizontal="right"/>
    </xf>
    <xf numFmtId="0" fontId="5" fillId="0" borderId="16" xfId="0" applyFont="1" applyBorder="1" applyAlignment="1">
      <alignment horizontal="center"/>
    </xf>
    <xf numFmtId="4" fontId="5" fillId="0" borderId="17" xfId="0" applyNumberFormat="1" applyFont="1" applyBorder="1" applyAlignment="1">
      <alignment horizontal="center"/>
    </xf>
    <xf numFmtId="4" fontId="8" fillId="0" borderId="9" xfId="0" applyNumberFormat="1" applyFont="1" applyBorder="1" applyAlignment="1">
      <alignment horizontal="center" wrapText="1"/>
    </xf>
    <xf numFmtId="4" fontId="8" fillId="0" borderId="0" xfId="0" applyNumberFormat="1" applyFont="1" applyBorder="1" applyAlignment="1">
      <alignment horizontal="center" vertical="center" wrapText="1"/>
    </xf>
    <xf numFmtId="0" fontId="5" fillId="0" borderId="0" xfId="0"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3" xfId="20" applyFont="1" applyBorder="1" applyAlignment="1">
      <alignment horizontal="left" vertical="center" wrapText="1"/>
      <protection/>
    </xf>
    <xf numFmtId="0" fontId="5" fillId="0" borderId="14" xfId="0" applyFont="1" applyBorder="1" applyAlignment="1">
      <alignment horizontal="center" vertical="center"/>
    </xf>
    <xf numFmtId="4" fontId="5" fillId="0" borderId="15" xfId="0" applyNumberFormat="1" applyFont="1" applyBorder="1" applyAlignment="1">
      <alignment horizontal="center" vertical="center"/>
    </xf>
    <xf numFmtId="9" fontId="5" fillId="0" borderId="3" xfId="0" applyNumberFormat="1" applyFont="1" applyBorder="1" applyAlignment="1">
      <alignment horizontal="center" vertical="center"/>
    </xf>
    <xf numFmtId="4" fontId="5" fillId="0" borderId="18" xfId="21" applyNumberFormat="1" applyFont="1" applyBorder="1" applyAlignment="1">
      <alignment horizontal="center" vertical="center" wrapText="1"/>
      <protection/>
    </xf>
    <xf numFmtId="0" fontId="5" fillId="0" borderId="17" xfId="0" applyFont="1" applyBorder="1" applyAlignment="1">
      <alignment horizontal="center"/>
    </xf>
    <xf numFmtId="4" fontId="8" fillId="0" borderId="9"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8" fillId="0" borderId="0" xfId="0" applyFont="1" applyAlignment="1">
      <alignment vertical="center"/>
    </xf>
    <xf numFmtId="0" fontId="8" fillId="0" borderId="0" xfId="19" applyFont="1" applyBorder="1" applyAlignment="1">
      <alignment horizontal="left" vertical="center"/>
      <protection/>
    </xf>
    <xf numFmtId="0" fontId="5" fillId="0" borderId="0" xfId="0" applyFont="1" applyAlignment="1">
      <alignment horizontal="left"/>
    </xf>
    <xf numFmtId="0" fontId="5" fillId="0" borderId="0" xfId="0" applyFont="1" applyFill="1" applyAlignment="1">
      <alignment/>
    </xf>
    <xf numFmtId="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5" fillId="0" borderId="1" xfId="0" applyNumberFormat="1" applyFont="1" applyFill="1" applyBorder="1" applyAlignment="1">
      <alignment horizontal="center"/>
    </xf>
    <xf numFmtId="0" fontId="8" fillId="0" borderId="1" xfId="0" applyFont="1" applyFill="1" applyBorder="1" applyAlignment="1">
      <alignment horizontal="right"/>
    </xf>
    <xf numFmtId="0" fontId="8" fillId="0" borderId="1" xfId="0" applyFont="1" applyFill="1" applyBorder="1" applyAlignment="1">
      <alignment horizontal="center" vertical="center" wrapText="1"/>
    </xf>
    <xf numFmtId="0" fontId="8" fillId="0" borderId="1" xfId="0" applyFont="1" applyFill="1" applyBorder="1" applyAlignment="1">
      <alignment/>
    </xf>
    <xf numFmtId="4" fontId="8" fillId="0" borderId="1" xfId="0" applyNumberFormat="1" applyFont="1" applyFill="1" applyBorder="1" applyAlignment="1">
      <alignment/>
    </xf>
    <xf numFmtId="4"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8" fillId="0" borderId="0" xfId="0" applyFont="1" applyFill="1" applyBorder="1" applyAlignment="1">
      <alignment horizontal="right"/>
    </xf>
    <xf numFmtId="0" fontId="8" fillId="0" borderId="0" xfId="0" applyFont="1" applyFill="1" applyBorder="1" applyAlignment="1">
      <alignment horizontal="center" vertical="center" wrapText="1"/>
    </xf>
    <xf numFmtId="0" fontId="8" fillId="0" borderId="0" xfId="0" applyFont="1" applyFill="1" applyBorder="1" applyAlignment="1">
      <alignment/>
    </xf>
    <xf numFmtId="4" fontId="8" fillId="0" borderId="0" xfId="0" applyNumberFormat="1" applyFont="1" applyFill="1" applyBorder="1" applyAlignment="1">
      <alignment/>
    </xf>
    <xf numFmtId="4" fontId="5" fillId="0" borderId="4" xfId="0" applyNumberFormat="1" applyFont="1" applyFill="1" applyBorder="1" applyAlignment="1">
      <alignment vertical="center"/>
    </xf>
    <xf numFmtId="4" fontId="8" fillId="0" borderId="2" xfId="0" applyNumberFormat="1" applyFont="1" applyFill="1" applyBorder="1" applyAlignment="1">
      <alignment horizontal="center" vertical="center" wrapText="1"/>
    </xf>
    <xf numFmtId="0" fontId="5" fillId="0" borderId="0" xfId="0" applyFont="1" applyAlignment="1">
      <alignment vertical="center"/>
    </xf>
    <xf numFmtId="0" fontId="7"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Border="1" applyAlignment="1">
      <alignment horizontal="right"/>
    </xf>
    <xf numFmtId="0" fontId="8" fillId="0" borderId="1" xfId="0" applyFont="1" applyBorder="1" applyAlignment="1">
      <alignment horizontal="center" vertical="center" wrapText="1"/>
    </xf>
    <xf numFmtId="44" fontId="8" fillId="0" borderId="1" xfId="24" applyFont="1" applyFill="1" applyBorder="1" applyAlignment="1" applyProtection="1">
      <alignment horizontal="center" vertical="center" wrapText="1"/>
      <protection/>
    </xf>
    <xf numFmtId="0" fontId="8" fillId="0" borderId="1" xfId="0" applyFont="1" applyFill="1" applyBorder="1" applyAlignment="1">
      <alignment vertical="center"/>
    </xf>
    <xf numFmtId="0" fontId="8"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10" fillId="0" borderId="0" xfId="0" applyFont="1" applyAlignment="1">
      <alignment vertical="center"/>
    </xf>
    <xf numFmtId="0" fontId="8" fillId="0" borderId="1" xfId="0" applyFont="1" applyBorder="1" applyAlignment="1">
      <alignment horizontal="left" vertical="center" wrapText="1"/>
    </xf>
    <xf numFmtId="0" fontId="5" fillId="0" borderId="4" xfId="0" applyFont="1" applyBorder="1" applyAlignment="1">
      <alignment/>
    </xf>
    <xf numFmtId="0" fontId="5" fillId="0" borderId="20" xfId="0" applyFont="1" applyBorder="1" applyAlignment="1">
      <alignment/>
    </xf>
    <xf numFmtId="4" fontId="8" fillId="0" borderId="20" xfId="0" applyNumberFormat="1" applyFont="1" applyBorder="1" applyAlignment="1">
      <alignment/>
    </xf>
    <xf numFmtId="4" fontId="8" fillId="0" borderId="1" xfId="0" applyNumberFormat="1" applyFont="1" applyBorder="1" applyAlignment="1">
      <alignment horizontal="center"/>
    </xf>
    <xf numFmtId="4" fontId="8" fillId="0" borderId="2" xfId="0" applyNumberFormat="1" applyFont="1" applyBorder="1" applyAlignment="1">
      <alignment horizontal="center"/>
    </xf>
    <xf numFmtId="4" fontId="5" fillId="0" borderId="4" xfId="0" applyNumberFormat="1" applyFont="1" applyBorder="1" applyAlignment="1">
      <alignment/>
    </xf>
    <xf numFmtId="4" fontId="5" fillId="0" borderId="2" xfId="0" applyNumberFormat="1" applyFont="1" applyBorder="1" applyAlignment="1">
      <alignment/>
    </xf>
    <xf numFmtId="4" fontId="5" fillId="0" borderId="1" xfId="0" applyNumberFormat="1" applyFont="1" applyBorder="1" applyAlignment="1">
      <alignment/>
    </xf>
    <xf numFmtId="4" fontId="5" fillId="0" borderId="1" xfId="19" applyNumberFormat="1" applyFont="1" applyFill="1" applyBorder="1" applyAlignment="1">
      <alignment horizontal="center" vertical="center" wrapText="1"/>
      <protection/>
    </xf>
    <xf numFmtId="4" fontId="5" fillId="0" borderId="1" xfId="19" applyNumberFormat="1" applyFont="1" applyBorder="1" applyAlignment="1">
      <alignment horizontal="center" vertical="center" wrapText="1"/>
      <protection/>
    </xf>
    <xf numFmtId="4" fontId="5" fillId="0" borderId="1" xfId="24" applyNumberFormat="1" applyFont="1" applyFill="1" applyBorder="1" applyAlignment="1" applyProtection="1">
      <alignment horizontal="center" vertical="center" wrapText="1"/>
      <protection/>
    </xf>
    <xf numFmtId="4" fontId="5" fillId="0" borderId="4" xfId="19" applyNumberFormat="1" applyFont="1" applyBorder="1" applyAlignment="1">
      <alignment horizontal="center" vertical="center" wrapText="1"/>
      <protection/>
    </xf>
    <xf numFmtId="1" fontId="7" fillId="0" borderId="1" xfId="19" applyNumberFormat="1" applyFont="1" applyBorder="1" applyAlignment="1">
      <alignment horizontal="center" vertical="center" wrapText="1"/>
      <protection/>
    </xf>
    <xf numFmtId="1" fontId="7" fillId="0" borderId="1" xfId="19" applyNumberFormat="1" applyFont="1" applyFill="1" applyBorder="1" applyAlignment="1">
      <alignment horizontal="center" vertical="center" wrapText="1"/>
      <protection/>
    </xf>
    <xf numFmtId="3"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13" fillId="0" borderId="0" xfId="0" applyFont="1" applyFill="1" applyAlignment="1">
      <alignment/>
    </xf>
    <xf numFmtId="0" fontId="8" fillId="0" borderId="0" xfId="19" applyFont="1" applyAlignment="1">
      <alignment vertical="center"/>
      <protection/>
    </xf>
    <xf numFmtId="4" fontId="5" fillId="0" borderId="0" xfId="19" applyNumberFormat="1" applyFont="1" applyAlignment="1">
      <alignment vertical="center"/>
      <protection/>
    </xf>
    <xf numFmtId="0" fontId="8" fillId="0" borderId="1" xfId="19" applyFont="1" applyBorder="1" applyAlignment="1">
      <alignment horizontal="center" vertical="center" wrapText="1"/>
      <protection/>
    </xf>
    <xf numFmtId="0" fontId="8" fillId="0" borderId="1" xfId="0" applyFont="1" applyBorder="1" applyAlignment="1">
      <alignment horizontal="center" wrapText="1"/>
    </xf>
    <xf numFmtId="0" fontId="8" fillId="0" borderId="0" xfId="0" applyFont="1" applyBorder="1" applyAlignment="1">
      <alignment horizontal="center" vertical="center" wrapText="1"/>
    </xf>
    <xf numFmtId="0" fontId="7" fillId="0" borderId="0" xfId="19" applyFont="1" applyBorder="1" applyAlignment="1">
      <alignment horizontal="center" vertical="center" wrapText="1"/>
      <protection/>
    </xf>
    <xf numFmtId="0" fontId="7" fillId="0" borderId="0" xfId="19" applyFont="1" applyBorder="1" applyAlignment="1">
      <alignment horizontal="center" vertical="center"/>
      <protection/>
    </xf>
    <xf numFmtId="0" fontId="8" fillId="0" borderId="21" xfId="19" applyFont="1" applyBorder="1" applyAlignment="1">
      <alignment vertical="center" wrapText="1"/>
      <protection/>
    </xf>
    <xf numFmtId="0" fontId="7" fillId="0" borderId="21" xfId="19" applyFont="1" applyBorder="1" applyAlignment="1">
      <alignment horizontal="center" vertical="center" wrapText="1"/>
      <protection/>
    </xf>
    <xf numFmtId="0" fontId="5" fillId="0" borderId="0" xfId="0" applyFont="1" applyFill="1" applyAlignment="1">
      <alignment vertical="top"/>
    </xf>
    <xf numFmtId="0" fontId="5" fillId="0" borderId="0" xfId="0" applyFont="1" applyAlignment="1">
      <alignment horizontal="left" vertical="center" wrapText="1"/>
    </xf>
    <xf numFmtId="4" fontId="8" fillId="0" borderId="1" xfId="19" applyNumberFormat="1" applyFont="1" applyFill="1" applyBorder="1" applyAlignment="1">
      <alignment horizontal="center" vertical="center" wrapText="1"/>
      <protection/>
    </xf>
    <xf numFmtId="4" fontId="8" fillId="0" borderId="1" xfId="24" applyNumberFormat="1" applyFont="1" applyFill="1" applyBorder="1" applyAlignment="1" applyProtection="1">
      <alignment horizontal="center" vertical="center" wrapText="1"/>
      <protection/>
    </xf>
    <xf numFmtId="4" fontId="8" fillId="0" borderId="4" xfId="19" applyNumberFormat="1" applyFont="1" applyBorder="1" applyAlignment="1">
      <alignment horizontal="center" vertical="center" wrapText="1"/>
      <protection/>
    </xf>
    <xf numFmtId="0" fontId="8" fillId="0" borderId="1" xfId="0" applyFont="1" applyBorder="1" applyAlignment="1">
      <alignment horizontal="center" vertical="center"/>
    </xf>
    <xf numFmtId="0" fontId="5" fillId="0" borderId="19" xfId="17" applyNumberFormat="1" applyFont="1" applyFill="1" applyBorder="1" applyAlignment="1">
      <alignment horizontal="center" vertical="center" wrapText="1"/>
      <protection/>
    </xf>
    <xf numFmtId="4" fontId="5" fillId="0" borderId="22" xfId="0" applyNumberFormat="1" applyFont="1" applyFill="1" applyBorder="1" applyAlignment="1">
      <alignment horizontal="center" vertical="center" wrapText="1" shrinkToFit="1"/>
    </xf>
    <xf numFmtId="4" fontId="5" fillId="0" borderId="19" xfId="0" applyNumberFormat="1" applyFont="1" applyFill="1" applyBorder="1" applyAlignment="1">
      <alignment horizontal="center" vertical="center" wrapText="1" shrinkToFit="1"/>
    </xf>
    <xf numFmtId="0" fontId="7" fillId="0" borderId="1" xfId="0" applyFont="1" applyBorder="1" applyAlignment="1">
      <alignment horizontal="center" vertical="center" wrapText="1"/>
    </xf>
    <xf numFmtId="0" fontId="7" fillId="0" borderId="0" xfId="0" applyFont="1" applyAlignment="1">
      <alignment horizontal="left" vertical="center" wrapText="1"/>
    </xf>
    <xf numFmtId="0" fontId="5" fillId="0" borderId="1" xfId="0" applyFont="1" applyFill="1" applyBorder="1" applyAlignment="1">
      <alignment horizontal="left" vertical="top" wrapText="1"/>
    </xf>
    <xf numFmtId="4" fontId="5" fillId="0" borderId="0" xfId="0" applyNumberFormat="1" applyFont="1" applyAlignment="1">
      <alignment horizontal="center" shrinkToFit="1"/>
    </xf>
    <xf numFmtId="0" fontId="5" fillId="0" borderId="1" xfId="0" applyFont="1" applyFill="1" applyBorder="1" applyAlignment="1">
      <alignment horizontal="left"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0" xfId="0" applyFont="1" applyFill="1" applyAlignment="1">
      <alignment vertical="top" wrapText="1"/>
    </xf>
    <xf numFmtId="0" fontId="5" fillId="0" borderId="19" xfId="0" applyFont="1" applyFill="1" applyBorder="1" applyAlignment="1">
      <alignment horizontal="left" vertical="top" wrapText="1"/>
    </xf>
    <xf numFmtId="0" fontId="5" fillId="0" borderId="4"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wrapText="1"/>
    </xf>
    <xf numFmtId="4" fontId="8" fillId="0" borderId="1" xfId="0" applyNumberFormat="1" applyFont="1" applyBorder="1" applyAlignment="1">
      <alignment horizontal="center" vertical="center" wrapText="1"/>
    </xf>
    <xf numFmtId="0" fontId="5" fillId="0" borderId="1" xfId="0" applyFont="1" applyBorder="1" applyAlignment="1">
      <alignment horizontal="center" wrapText="1"/>
    </xf>
    <xf numFmtId="9" fontId="5" fillId="0" borderId="0" xfId="19" applyNumberFormat="1" applyFont="1" applyAlignment="1">
      <alignment vertical="center"/>
      <protection/>
    </xf>
    <xf numFmtId="0" fontId="5" fillId="0" borderId="0" xfId="19" applyFont="1" applyAlignment="1">
      <alignment vertical="center"/>
      <protection/>
    </xf>
    <xf numFmtId="4" fontId="5" fillId="0" borderId="1" xfId="0" applyNumberFormat="1" applyFont="1" applyBorder="1" applyAlignment="1">
      <alignment horizontal="center" vertical="center"/>
    </xf>
    <xf numFmtId="4" fontId="8" fillId="0" borderId="1" xfId="0" applyNumberFormat="1" applyFont="1" applyBorder="1" applyAlignment="1">
      <alignment horizontal="right" vertical="center"/>
    </xf>
    <xf numFmtId="0" fontId="5" fillId="0" borderId="4" xfId="0" applyFont="1" applyBorder="1" applyAlignment="1">
      <alignment vertical="center"/>
    </xf>
    <xf numFmtId="0" fontId="5" fillId="0" borderId="20" xfId="0" applyFont="1" applyBorder="1" applyAlignment="1">
      <alignment vertical="center"/>
    </xf>
    <xf numFmtId="4" fontId="5" fillId="0" borderId="2" xfId="0" applyNumberFormat="1" applyFont="1" applyBorder="1" applyAlignment="1">
      <alignment vertical="center"/>
    </xf>
    <xf numFmtId="4" fontId="5" fillId="0" borderId="1" xfId="0" applyNumberFormat="1" applyFont="1" applyBorder="1" applyAlignment="1">
      <alignment vertical="center"/>
    </xf>
    <xf numFmtId="4" fontId="5" fillId="0" borderId="0" xfId="0" applyNumberFormat="1" applyFont="1" applyAlignment="1">
      <alignment vertical="center"/>
    </xf>
    <xf numFmtId="4" fontId="5" fillId="0" borderId="4"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0" fontId="5" fillId="0" borderId="23" xfId="0" applyFont="1" applyBorder="1" applyAlignment="1">
      <alignment/>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1" fontId="14" fillId="0" borderId="1" xfId="19" applyNumberFormat="1" applyFont="1" applyBorder="1" applyAlignment="1">
      <alignment horizontal="center" vertical="center" wrapText="1"/>
      <protection/>
    </xf>
    <xf numFmtId="1" fontId="14" fillId="0" borderId="3" xfId="19" applyNumberFormat="1" applyFont="1" applyBorder="1" applyAlignment="1">
      <alignment horizontal="center" vertical="center" wrapText="1"/>
      <protection/>
    </xf>
    <xf numFmtId="0" fontId="5" fillId="0" borderId="1" xfId="0" applyFont="1" applyBorder="1" applyAlignment="1">
      <alignment vertical="center" wrapText="1"/>
    </xf>
    <xf numFmtId="0" fontId="5" fillId="0" borderId="1" xfId="0" applyFont="1" applyFill="1" applyBorder="1" applyAlignment="1">
      <alignment vertical="center" wrapText="1"/>
    </xf>
    <xf numFmtId="4" fontId="5" fillId="0" borderId="1" xfId="0" applyNumberFormat="1" applyFont="1" applyBorder="1" applyAlignment="1">
      <alignment horizontal="right" vertical="center" wrapText="1"/>
    </xf>
    <xf numFmtId="0" fontId="5" fillId="0" borderId="1" xfId="0" applyFont="1" applyBorder="1" applyAlignment="1">
      <alignment vertical="center"/>
    </xf>
    <xf numFmtId="165" fontId="5" fillId="0" borderId="0" xfId="0" applyNumberFormat="1" applyFont="1" applyAlignment="1">
      <alignment/>
    </xf>
    <xf numFmtId="165" fontId="8" fillId="0" borderId="0" xfId="0" applyNumberFormat="1" applyFont="1" applyBorder="1" applyAlignment="1">
      <alignment horizontal="right" vertical="center"/>
    </xf>
    <xf numFmtId="0" fontId="5" fillId="0" borderId="0" xfId="0" applyFont="1" applyBorder="1" applyAlignment="1">
      <alignment vertical="center"/>
    </xf>
    <xf numFmtId="0" fontId="8" fillId="0" borderId="0" xfId="0" applyFont="1" applyBorder="1" applyAlignment="1">
      <alignment horizontal="right" vertical="center"/>
    </xf>
    <xf numFmtId="4" fontId="8" fillId="0" borderId="0" xfId="0" applyNumberFormat="1" applyFont="1" applyBorder="1" applyAlignment="1">
      <alignment horizontal="right" vertical="center"/>
    </xf>
    <xf numFmtId="4" fontId="5" fillId="0" borderId="0" xfId="0" applyNumberFormat="1" applyFont="1" applyBorder="1" applyAlignment="1">
      <alignment vertical="center"/>
    </xf>
    <xf numFmtId="0" fontId="5" fillId="0" borderId="4" xfId="0" applyFont="1" applyBorder="1" applyAlignment="1">
      <alignment horizontal="right"/>
    </xf>
    <xf numFmtId="0" fontId="5" fillId="0" borderId="20" xfId="0" applyFont="1" applyBorder="1" applyAlignment="1">
      <alignment horizontal="right"/>
    </xf>
    <xf numFmtId="0" fontId="10" fillId="0" borderId="21" xfId="19" applyFont="1" applyFill="1" applyBorder="1" applyAlignment="1">
      <alignment vertical="center" wrapText="1"/>
      <protection/>
    </xf>
    <xf numFmtId="1" fontId="5" fillId="0" borderId="1" xfId="19" applyNumberFormat="1" applyFont="1" applyFill="1" applyBorder="1" applyAlignment="1">
      <alignment horizontal="center" vertical="center" wrapText="1"/>
      <protection/>
    </xf>
    <xf numFmtId="0" fontId="5" fillId="0" borderId="0" xfId="19" applyFont="1" applyFill="1">
      <alignment/>
      <protection/>
    </xf>
    <xf numFmtId="4" fontId="8" fillId="0" borderId="6" xfId="19" applyNumberFormat="1" applyFont="1" applyBorder="1" applyAlignment="1">
      <alignment horizontal="center"/>
      <protection/>
    </xf>
    <xf numFmtId="4" fontId="5" fillId="0" borderId="7" xfId="0" applyNumberFormat="1" applyFont="1" applyBorder="1" applyAlignment="1">
      <alignment/>
    </xf>
    <xf numFmtId="0" fontId="5" fillId="0" borderId="1" xfId="19" applyFont="1" applyBorder="1" applyAlignment="1">
      <alignment horizontal="right"/>
      <protection/>
    </xf>
    <xf numFmtId="0" fontId="5" fillId="0" borderId="1" xfId="0" applyFont="1" applyBorder="1" applyAlignment="1">
      <alignment/>
    </xf>
    <xf numFmtId="0" fontId="8" fillId="0" borderId="0" xfId="0" applyFont="1" applyAlignment="1">
      <alignment wrapText="1"/>
    </xf>
    <xf numFmtId="0" fontId="5" fillId="0" borderId="0" xfId="0" applyFont="1" applyAlignment="1">
      <alignment wrapText="1"/>
    </xf>
    <xf numFmtId="0" fontId="5" fillId="0" borderId="1" xfId="20" applyFont="1" applyBorder="1" applyAlignment="1">
      <alignment horizontal="right"/>
      <protection/>
    </xf>
    <xf numFmtId="0" fontId="5" fillId="0" borderId="1" xfId="0" applyFont="1" applyBorder="1" applyAlignment="1">
      <alignment horizontal="right"/>
    </xf>
    <xf numFmtId="0" fontId="5" fillId="0" borderId="0" xfId="0" applyFont="1" applyAlignment="1">
      <alignment horizontal="center" vertical="center" wrapText="1"/>
    </xf>
    <xf numFmtId="0" fontId="5" fillId="0" borderId="0" xfId="0" applyFont="1" applyAlignment="1">
      <alignment/>
    </xf>
    <xf numFmtId="0" fontId="5" fillId="0" borderId="2" xfId="0" applyFont="1" applyBorder="1" applyAlignment="1">
      <alignment horizontal="right"/>
    </xf>
    <xf numFmtId="0" fontId="5" fillId="0" borderId="0" xfId="0" applyFont="1" applyBorder="1" applyAlignment="1">
      <alignment horizontal="left" vertical="center"/>
    </xf>
    <xf numFmtId="0" fontId="10" fillId="0" borderId="0" xfId="19" applyFont="1" applyAlignment="1">
      <alignment vertical="center" wrapText="1"/>
      <protection/>
    </xf>
    <xf numFmtId="0" fontId="12" fillId="0" borderId="0" xfId="0" applyFont="1" applyAlignment="1">
      <alignment vertical="center"/>
    </xf>
    <xf numFmtId="0" fontId="10" fillId="0" borderId="0" xfId="19" applyFont="1" applyBorder="1" applyAlignment="1">
      <alignment horizontal="left" vertical="center"/>
      <protection/>
    </xf>
    <xf numFmtId="0" fontId="8" fillId="0" borderId="4" xfId="0" applyFont="1" applyFill="1" applyBorder="1" applyAlignment="1">
      <alignment horizontal="right" vertical="center" wrapText="1"/>
    </xf>
    <xf numFmtId="0" fontId="8" fillId="0" borderId="20"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5" fillId="0" borderId="0" xfId="0" applyFont="1" applyAlignment="1">
      <alignment vertical="center" wrapText="1"/>
    </xf>
    <xf numFmtId="0" fontId="8" fillId="0" borderId="4" xfId="0" applyFont="1" applyBorder="1" applyAlignment="1">
      <alignment horizontal="right" vertical="center"/>
    </xf>
    <xf numFmtId="0" fontId="8" fillId="0" borderId="20" xfId="0" applyFont="1" applyBorder="1" applyAlignment="1">
      <alignment horizontal="right" vertical="center"/>
    </xf>
    <xf numFmtId="0" fontId="8" fillId="0" borderId="2" xfId="0"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xf>
    <xf numFmtId="0" fontId="5" fillId="0" borderId="0" xfId="0" applyFont="1" applyBorder="1" applyAlignment="1">
      <alignment wrapText="1"/>
    </xf>
    <xf numFmtId="0" fontId="8" fillId="0" borderId="1" xfId="0" applyFont="1" applyBorder="1" applyAlignment="1">
      <alignment horizontal="right" vertical="center"/>
    </xf>
    <xf numFmtId="165" fontId="8" fillId="0" borderId="1" xfId="0" applyNumberFormat="1" applyFont="1" applyBorder="1" applyAlignment="1">
      <alignment horizontal="right" vertical="center"/>
    </xf>
    <xf numFmtId="165" fontId="5" fillId="0" borderId="4" xfId="0" applyNumberFormat="1" applyFont="1" applyBorder="1" applyAlignment="1">
      <alignment horizontal="right" vertical="center"/>
    </xf>
    <xf numFmtId="165" fontId="5" fillId="0" borderId="20" xfId="0" applyNumberFormat="1" applyFont="1" applyBorder="1" applyAlignment="1">
      <alignment horizontal="right" vertical="center"/>
    </xf>
    <xf numFmtId="165" fontId="5" fillId="0" borderId="2" xfId="0" applyNumberFormat="1" applyFont="1" applyBorder="1" applyAlignment="1">
      <alignment horizontal="right" vertical="center"/>
    </xf>
  </cellXfs>
  <cellStyles count="12">
    <cellStyle name="Normal" xfId="0"/>
    <cellStyle name="Comma" xfId="15"/>
    <cellStyle name="Comma [0]" xfId="16"/>
    <cellStyle name="Excel Built-in Normal" xfId="17"/>
    <cellStyle name="Hyperlink" xfId="18"/>
    <cellStyle name="Normalny_Arkusz1" xfId="19"/>
    <cellStyle name="Normalny_Arkusz2" xfId="20"/>
    <cellStyle name="Normalny_Pakiety 1do 8 na rok 2009" xfId="21"/>
    <cellStyle name="Followed Hyperlink"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6"/>
  <sheetViews>
    <sheetView workbookViewId="0" topLeftCell="A28">
      <selection activeCell="C19" sqref="C19"/>
    </sheetView>
  </sheetViews>
  <sheetFormatPr defaultColWidth="9.00390625" defaultRowHeight="12.75"/>
  <cols>
    <col min="1" max="1" width="3.25390625" style="4" customWidth="1"/>
    <col min="2" max="2" width="52.75390625" style="4" customWidth="1"/>
    <col min="3" max="3" width="8.375" style="4" customWidth="1"/>
    <col min="4" max="4" width="7.75390625" style="4" customWidth="1"/>
    <col min="5" max="6" width="6.25390625" style="4" customWidth="1"/>
    <col min="7" max="7" width="7.25390625" style="4" customWidth="1"/>
    <col min="8" max="8" width="12.875" style="4" customWidth="1"/>
    <col min="9" max="9" width="8.75390625" style="4" customWidth="1"/>
    <col min="10" max="10" width="11.00390625" style="4" customWidth="1"/>
    <col min="11" max="11" width="11.25390625" style="4" customWidth="1"/>
    <col min="12" max="12" width="9.125" style="4" customWidth="1"/>
    <col min="13" max="13" width="12.25390625" style="4" bestFit="1" customWidth="1"/>
    <col min="14" max="16384" width="9.125" style="4" customWidth="1"/>
  </cols>
  <sheetData>
    <row r="1" ht="12.75">
      <c r="H1" s="5" t="s">
        <v>105</v>
      </c>
    </row>
    <row r="2" spans="1:11" ht="15.75">
      <c r="A2" s="6"/>
      <c r="B2" s="50" t="s">
        <v>243</v>
      </c>
      <c r="C2" s="7"/>
      <c r="D2" s="7"/>
      <c r="E2" s="8"/>
      <c r="F2" s="8"/>
      <c r="G2" s="8"/>
      <c r="H2" s="9"/>
      <c r="I2" s="8"/>
      <c r="J2" s="8"/>
      <c r="K2" s="7"/>
    </row>
    <row r="3" spans="1:11" ht="12.75">
      <c r="A3" s="6"/>
      <c r="B3" s="7"/>
      <c r="C3" s="7"/>
      <c r="D3" s="7"/>
      <c r="E3" s="8"/>
      <c r="F3" s="8"/>
      <c r="G3" s="8"/>
      <c r="H3" s="9"/>
      <c r="I3" s="8"/>
      <c r="J3" s="8"/>
      <c r="K3" s="7"/>
    </row>
    <row r="4" spans="1:11" ht="76.5">
      <c r="A4" s="35" t="s">
        <v>170</v>
      </c>
      <c r="B4" s="35" t="s">
        <v>161</v>
      </c>
      <c r="C4" s="35" t="s">
        <v>168</v>
      </c>
      <c r="D4" s="35" t="s">
        <v>171</v>
      </c>
      <c r="E4" s="36" t="s">
        <v>142</v>
      </c>
      <c r="F4" s="37" t="s">
        <v>162</v>
      </c>
      <c r="G4" s="37" t="s">
        <v>163</v>
      </c>
      <c r="H4" s="38" t="s">
        <v>165</v>
      </c>
      <c r="I4" s="39" t="s">
        <v>164</v>
      </c>
      <c r="J4" s="39" t="s">
        <v>166</v>
      </c>
      <c r="K4" s="35" t="s">
        <v>172</v>
      </c>
    </row>
    <row r="5" spans="1:11" ht="9.75" customHeight="1">
      <c r="A5" s="40" t="s">
        <v>143</v>
      </c>
      <c r="B5" s="40" t="s">
        <v>145</v>
      </c>
      <c r="C5" s="40" t="s">
        <v>146</v>
      </c>
      <c r="D5" s="40" t="s">
        <v>148</v>
      </c>
      <c r="E5" s="40" t="s">
        <v>150</v>
      </c>
      <c r="F5" s="40" t="s">
        <v>151</v>
      </c>
      <c r="G5" s="40" t="s">
        <v>154</v>
      </c>
      <c r="H5" s="40" t="s">
        <v>155</v>
      </c>
      <c r="I5" s="40" t="s">
        <v>156</v>
      </c>
      <c r="J5" s="40" t="s">
        <v>157</v>
      </c>
      <c r="K5" s="40" t="s">
        <v>158</v>
      </c>
    </row>
    <row r="6" spans="1:11" ht="23.25" customHeight="1">
      <c r="A6" s="10" t="s">
        <v>143</v>
      </c>
      <c r="B6" s="41" t="s">
        <v>173</v>
      </c>
      <c r="C6" s="41"/>
      <c r="D6" s="10" t="s">
        <v>149</v>
      </c>
      <c r="E6" s="11">
        <v>30</v>
      </c>
      <c r="F6" s="12"/>
      <c r="G6" s="13">
        <f>(F6*I6)+F6</f>
        <v>0</v>
      </c>
      <c r="H6" s="13">
        <f>E6*F6</f>
        <v>0</v>
      </c>
      <c r="I6" s="14"/>
      <c r="J6" s="13">
        <f>(H6*I6)+H6</f>
        <v>0</v>
      </c>
      <c r="K6" s="10" t="s">
        <v>174</v>
      </c>
    </row>
    <row r="7" spans="1:11" ht="32.25" customHeight="1">
      <c r="A7" s="10" t="s">
        <v>145</v>
      </c>
      <c r="B7" s="41" t="s">
        <v>175</v>
      </c>
      <c r="C7" s="41"/>
      <c r="D7" s="10" t="s">
        <v>149</v>
      </c>
      <c r="E7" s="11">
        <v>30</v>
      </c>
      <c r="F7" s="12"/>
      <c r="G7" s="13">
        <f aca="true" t="shared" si="0" ref="G7:G29">(F7*I7)+F7</f>
        <v>0</v>
      </c>
      <c r="H7" s="13">
        <f aca="true" t="shared" si="1" ref="H7:H29">E7*F7</f>
        <v>0</v>
      </c>
      <c r="I7" s="14"/>
      <c r="J7" s="13">
        <f aca="true" t="shared" si="2" ref="J7:J29">(H7*I7)+H7</f>
        <v>0</v>
      </c>
      <c r="K7" s="10" t="s">
        <v>174</v>
      </c>
    </row>
    <row r="8" spans="1:11" ht="22.5" customHeight="1">
      <c r="A8" s="10" t="s">
        <v>146</v>
      </c>
      <c r="B8" s="41" t="s">
        <v>120</v>
      </c>
      <c r="C8" s="41"/>
      <c r="D8" s="10" t="s">
        <v>149</v>
      </c>
      <c r="E8" s="11">
        <v>50</v>
      </c>
      <c r="F8" s="12"/>
      <c r="G8" s="13">
        <f t="shared" si="0"/>
        <v>0</v>
      </c>
      <c r="H8" s="13">
        <f t="shared" si="1"/>
        <v>0</v>
      </c>
      <c r="I8" s="14"/>
      <c r="J8" s="13">
        <f t="shared" si="2"/>
        <v>0</v>
      </c>
      <c r="K8" s="10" t="s">
        <v>174</v>
      </c>
    </row>
    <row r="9" spans="1:11" ht="21.75" customHeight="1">
      <c r="A9" s="10" t="s">
        <v>148</v>
      </c>
      <c r="B9" s="41" t="s">
        <v>176</v>
      </c>
      <c r="C9" s="41"/>
      <c r="D9" s="10" t="s">
        <v>149</v>
      </c>
      <c r="E9" s="11">
        <v>10</v>
      </c>
      <c r="F9" s="12"/>
      <c r="G9" s="13">
        <f t="shared" si="0"/>
        <v>0</v>
      </c>
      <c r="H9" s="13">
        <f t="shared" si="1"/>
        <v>0</v>
      </c>
      <c r="I9" s="14"/>
      <c r="J9" s="13">
        <f t="shared" si="2"/>
        <v>0</v>
      </c>
      <c r="K9" s="10" t="s">
        <v>174</v>
      </c>
    </row>
    <row r="10" spans="1:11" ht="18" customHeight="1">
      <c r="A10" s="10" t="s">
        <v>150</v>
      </c>
      <c r="B10" s="41" t="s">
        <v>177</v>
      </c>
      <c r="C10" s="41"/>
      <c r="D10" s="10" t="s">
        <v>149</v>
      </c>
      <c r="E10" s="11">
        <v>10</v>
      </c>
      <c r="F10" s="12"/>
      <c r="G10" s="13">
        <f t="shared" si="0"/>
        <v>0</v>
      </c>
      <c r="H10" s="13">
        <f t="shared" si="1"/>
        <v>0</v>
      </c>
      <c r="I10" s="14"/>
      <c r="J10" s="13">
        <f t="shared" si="2"/>
        <v>0</v>
      </c>
      <c r="K10" s="10" t="s">
        <v>174</v>
      </c>
    </row>
    <row r="11" spans="1:11" ht="19.5" customHeight="1">
      <c r="A11" s="10" t="s">
        <v>151</v>
      </c>
      <c r="B11" s="41" t="s">
        <v>178</v>
      </c>
      <c r="C11" s="41"/>
      <c r="D11" s="10" t="s">
        <v>149</v>
      </c>
      <c r="E11" s="11">
        <v>15</v>
      </c>
      <c r="F11" s="12"/>
      <c r="G11" s="13">
        <f t="shared" si="0"/>
        <v>0</v>
      </c>
      <c r="H11" s="13">
        <f t="shared" si="1"/>
        <v>0</v>
      </c>
      <c r="I11" s="14"/>
      <c r="J11" s="13">
        <f t="shared" si="2"/>
        <v>0</v>
      </c>
      <c r="K11" s="10" t="s">
        <v>174</v>
      </c>
    </row>
    <row r="12" spans="1:11" ht="20.25" customHeight="1">
      <c r="A12" s="10" t="s">
        <v>154</v>
      </c>
      <c r="B12" s="41" t="s">
        <v>179</v>
      </c>
      <c r="C12" s="41"/>
      <c r="D12" s="10" t="s">
        <v>149</v>
      </c>
      <c r="E12" s="11">
        <v>15</v>
      </c>
      <c r="F12" s="12"/>
      <c r="G12" s="13">
        <f t="shared" si="0"/>
        <v>0</v>
      </c>
      <c r="H12" s="13">
        <f t="shared" si="1"/>
        <v>0</v>
      </c>
      <c r="I12" s="14"/>
      <c r="J12" s="13">
        <f t="shared" si="2"/>
        <v>0</v>
      </c>
      <c r="K12" s="10" t="s">
        <v>174</v>
      </c>
    </row>
    <row r="13" spans="1:11" ht="20.25" customHeight="1">
      <c r="A13" s="10" t="s">
        <v>155</v>
      </c>
      <c r="B13" s="42" t="s">
        <v>180</v>
      </c>
      <c r="C13" s="42"/>
      <c r="D13" s="10" t="s">
        <v>181</v>
      </c>
      <c r="E13" s="11">
        <v>100</v>
      </c>
      <c r="F13" s="12"/>
      <c r="G13" s="13">
        <f t="shared" si="0"/>
        <v>0</v>
      </c>
      <c r="H13" s="13">
        <f t="shared" si="1"/>
        <v>0</v>
      </c>
      <c r="I13" s="14"/>
      <c r="J13" s="13">
        <f t="shared" si="2"/>
        <v>0</v>
      </c>
      <c r="K13" s="10" t="s">
        <v>182</v>
      </c>
    </row>
    <row r="14" spans="1:11" ht="25.5" customHeight="1">
      <c r="A14" s="10" t="s">
        <v>156</v>
      </c>
      <c r="B14" s="42" t="s">
        <v>183</v>
      </c>
      <c r="C14" s="42"/>
      <c r="D14" s="10" t="s">
        <v>181</v>
      </c>
      <c r="E14" s="11">
        <v>8</v>
      </c>
      <c r="F14" s="12"/>
      <c r="G14" s="13">
        <f t="shared" si="0"/>
        <v>0</v>
      </c>
      <c r="H14" s="13">
        <f t="shared" si="1"/>
        <v>0</v>
      </c>
      <c r="I14" s="14"/>
      <c r="J14" s="13">
        <f t="shared" si="2"/>
        <v>0</v>
      </c>
      <c r="K14" s="10" t="s">
        <v>182</v>
      </c>
    </row>
    <row r="15" spans="1:11" ht="66" customHeight="1">
      <c r="A15" s="10" t="s">
        <v>157</v>
      </c>
      <c r="B15" s="41" t="s">
        <v>118</v>
      </c>
      <c r="C15" s="41"/>
      <c r="D15" s="10" t="s">
        <v>149</v>
      </c>
      <c r="E15" s="11">
        <v>1800</v>
      </c>
      <c r="F15" s="12"/>
      <c r="G15" s="13">
        <f t="shared" si="0"/>
        <v>0</v>
      </c>
      <c r="H15" s="13">
        <f t="shared" si="1"/>
        <v>0</v>
      </c>
      <c r="I15" s="14"/>
      <c r="J15" s="13">
        <f t="shared" si="2"/>
        <v>0</v>
      </c>
      <c r="K15" s="10" t="s">
        <v>184</v>
      </c>
    </row>
    <row r="16" spans="1:11" ht="20.25" customHeight="1">
      <c r="A16" s="10" t="s">
        <v>158</v>
      </c>
      <c r="B16" s="41" t="s">
        <v>185</v>
      </c>
      <c r="C16" s="41"/>
      <c r="D16" s="15" t="s">
        <v>181</v>
      </c>
      <c r="E16" s="11">
        <v>2</v>
      </c>
      <c r="F16" s="12"/>
      <c r="G16" s="13">
        <f t="shared" si="0"/>
        <v>0</v>
      </c>
      <c r="H16" s="13">
        <f t="shared" si="1"/>
        <v>0</v>
      </c>
      <c r="I16" s="14"/>
      <c r="J16" s="13">
        <f t="shared" si="2"/>
        <v>0</v>
      </c>
      <c r="K16" s="10" t="s">
        <v>186</v>
      </c>
    </row>
    <row r="17" spans="1:11" ht="19.5" customHeight="1">
      <c r="A17" s="10" t="s">
        <v>159</v>
      </c>
      <c r="B17" s="41" t="s">
        <v>187</v>
      </c>
      <c r="C17" s="41"/>
      <c r="D17" s="15" t="s">
        <v>181</v>
      </c>
      <c r="E17" s="11">
        <v>2</v>
      </c>
      <c r="F17" s="12"/>
      <c r="G17" s="13">
        <f t="shared" si="0"/>
        <v>0</v>
      </c>
      <c r="H17" s="13">
        <f t="shared" si="1"/>
        <v>0</v>
      </c>
      <c r="I17" s="14"/>
      <c r="J17" s="13">
        <f t="shared" si="2"/>
        <v>0</v>
      </c>
      <c r="K17" s="10" t="s">
        <v>186</v>
      </c>
    </row>
    <row r="18" spans="1:11" ht="17.25" customHeight="1">
      <c r="A18" s="10" t="s">
        <v>160</v>
      </c>
      <c r="B18" s="41" t="s">
        <v>188</v>
      </c>
      <c r="C18" s="41"/>
      <c r="D18" s="15" t="s">
        <v>181</v>
      </c>
      <c r="E18" s="11">
        <v>4</v>
      </c>
      <c r="F18" s="12"/>
      <c r="G18" s="13">
        <f t="shared" si="0"/>
        <v>0</v>
      </c>
      <c r="H18" s="13">
        <f t="shared" si="1"/>
        <v>0</v>
      </c>
      <c r="I18" s="14"/>
      <c r="J18" s="13">
        <f t="shared" si="2"/>
        <v>0</v>
      </c>
      <c r="K18" s="10" t="s">
        <v>186</v>
      </c>
    </row>
    <row r="19" spans="1:11" ht="18" customHeight="1">
      <c r="A19" s="10" t="s">
        <v>169</v>
      </c>
      <c r="B19" s="41" t="s">
        <v>189</v>
      </c>
      <c r="C19" s="41"/>
      <c r="D19" s="15" t="s">
        <v>181</v>
      </c>
      <c r="E19" s="11">
        <v>35</v>
      </c>
      <c r="F19" s="12"/>
      <c r="G19" s="13">
        <f t="shared" si="0"/>
        <v>0</v>
      </c>
      <c r="H19" s="13">
        <f t="shared" si="1"/>
        <v>0</v>
      </c>
      <c r="I19" s="14"/>
      <c r="J19" s="13">
        <f t="shared" si="2"/>
        <v>0</v>
      </c>
      <c r="K19" s="10" t="s">
        <v>186</v>
      </c>
    </row>
    <row r="20" spans="1:11" ht="18.75" customHeight="1">
      <c r="A20" s="10" t="s">
        <v>190</v>
      </c>
      <c r="B20" s="41" t="s">
        <v>191</v>
      </c>
      <c r="C20" s="41"/>
      <c r="D20" s="15" t="s">
        <v>181</v>
      </c>
      <c r="E20" s="11">
        <v>20</v>
      </c>
      <c r="F20" s="12"/>
      <c r="G20" s="13">
        <f t="shared" si="0"/>
        <v>0</v>
      </c>
      <c r="H20" s="13">
        <f t="shared" si="1"/>
        <v>0</v>
      </c>
      <c r="I20" s="14"/>
      <c r="J20" s="13">
        <f t="shared" si="2"/>
        <v>0</v>
      </c>
      <c r="K20" s="10" t="s">
        <v>192</v>
      </c>
    </row>
    <row r="21" spans="1:11" ht="24.75" customHeight="1">
      <c r="A21" s="10" t="s">
        <v>193</v>
      </c>
      <c r="B21" s="41" t="s">
        <v>194</v>
      </c>
      <c r="C21" s="41"/>
      <c r="D21" s="10" t="s">
        <v>149</v>
      </c>
      <c r="E21" s="16">
        <v>60</v>
      </c>
      <c r="F21" s="12"/>
      <c r="G21" s="13">
        <f t="shared" si="0"/>
        <v>0</v>
      </c>
      <c r="H21" s="13">
        <f t="shared" si="1"/>
        <v>0</v>
      </c>
      <c r="I21" s="14"/>
      <c r="J21" s="13">
        <f t="shared" si="2"/>
        <v>0</v>
      </c>
      <c r="K21" s="10" t="s">
        <v>192</v>
      </c>
    </row>
    <row r="22" spans="1:11" ht="35.25" customHeight="1">
      <c r="A22" s="10" t="s">
        <v>195</v>
      </c>
      <c r="B22" s="42" t="s">
        <v>73</v>
      </c>
      <c r="C22" s="41"/>
      <c r="D22" s="10" t="s">
        <v>149</v>
      </c>
      <c r="E22" s="11">
        <v>850</v>
      </c>
      <c r="F22" s="12"/>
      <c r="G22" s="13">
        <f t="shared" si="0"/>
        <v>0</v>
      </c>
      <c r="H22" s="13">
        <f t="shared" si="1"/>
        <v>0</v>
      </c>
      <c r="I22" s="14"/>
      <c r="J22" s="13">
        <f t="shared" si="2"/>
        <v>0</v>
      </c>
      <c r="K22" s="10" t="s">
        <v>196</v>
      </c>
    </row>
    <row r="23" spans="1:11" ht="56.25" customHeight="1">
      <c r="A23" s="10" t="s">
        <v>197</v>
      </c>
      <c r="B23" s="41" t="s">
        <v>119</v>
      </c>
      <c r="C23" s="41"/>
      <c r="D23" s="10" t="s">
        <v>149</v>
      </c>
      <c r="E23" s="11">
        <v>40</v>
      </c>
      <c r="F23" s="12"/>
      <c r="G23" s="13">
        <f t="shared" si="0"/>
        <v>0</v>
      </c>
      <c r="H23" s="13">
        <f t="shared" si="1"/>
        <v>0</v>
      </c>
      <c r="I23" s="14"/>
      <c r="J23" s="13">
        <f t="shared" si="2"/>
        <v>0</v>
      </c>
      <c r="K23" s="10" t="s">
        <v>192</v>
      </c>
    </row>
    <row r="24" spans="1:11" ht="64.5" customHeight="1">
      <c r="A24" s="10" t="s">
        <v>198</v>
      </c>
      <c r="B24" s="41" t="s">
        <v>74</v>
      </c>
      <c r="C24" s="41"/>
      <c r="D24" s="10" t="s">
        <v>149</v>
      </c>
      <c r="E24" s="11">
        <v>10</v>
      </c>
      <c r="F24" s="12"/>
      <c r="G24" s="13">
        <f t="shared" si="0"/>
        <v>0</v>
      </c>
      <c r="H24" s="13">
        <f t="shared" si="1"/>
        <v>0</v>
      </c>
      <c r="I24" s="14"/>
      <c r="J24" s="13">
        <f t="shared" si="2"/>
        <v>0</v>
      </c>
      <c r="K24" s="10" t="s">
        <v>192</v>
      </c>
    </row>
    <row r="25" spans="1:11" ht="25.5">
      <c r="A25" s="10" t="s">
        <v>199</v>
      </c>
      <c r="B25" s="42" t="s">
        <v>201</v>
      </c>
      <c r="C25" s="42"/>
      <c r="D25" s="10" t="s">
        <v>149</v>
      </c>
      <c r="E25" s="11">
        <v>300</v>
      </c>
      <c r="F25" s="12"/>
      <c r="G25" s="13">
        <f t="shared" si="0"/>
        <v>0</v>
      </c>
      <c r="H25" s="13">
        <f t="shared" si="1"/>
        <v>0</v>
      </c>
      <c r="I25" s="14"/>
      <c r="J25" s="13">
        <f t="shared" si="2"/>
        <v>0</v>
      </c>
      <c r="K25" s="10" t="s">
        <v>192</v>
      </c>
    </row>
    <row r="26" spans="1:11" ht="38.25">
      <c r="A26" s="10" t="s">
        <v>200</v>
      </c>
      <c r="B26" s="42" t="s">
        <v>203</v>
      </c>
      <c r="C26" s="41"/>
      <c r="D26" s="10" t="s">
        <v>149</v>
      </c>
      <c r="E26" s="11">
        <v>10</v>
      </c>
      <c r="F26" s="12"/>
      <c r="G26" s="13">
        <f t="shared" si="0"/>
        <v>0</v>
      </c>
      <c r="H26" s="13">
        <f t="shared" si="1"/>
        <v>0</v>
      </c>
      <c r="I26" s="14"/>
      <c r="J26" s="13">
        <f t="shared" si="2"/>
        <v>0</v>
      </c>
      <c r="K26" s="10" t="s">
        <v>204</v>
      </c>
    </row>
    <row r="27" spans="1:11" ht="38.25">
      <c r="A27" s="10" t="s">
        <v>202</v>
      </c>
      <c r="B27" s="42" t="s">
        <v>206</v>
      </c>
      <c r="C27" s="41"/>
      <c r="D27" s="10" t="s">
        <v>149</v>
      </c>
      <c r="E27" s="11">
        <v>20</v>
      </c>
      <c r="F27" s="17"/>
      <c r="G27" s="13">
        <f t="shared" si="0"/>
        <v>0</v>
      </c>
      <c r="H27" s="13">
        <f t="shared" si="1"/>
        <v>0</v>
      </c>
      <c r="I27" s="14"/>
      <c r="J27" s="13">
        <f t="shared" si="2"/>
        <v>0</v>
      </c>
      <c r="K27" s="10" t="s">
        <v>204</v>
      </c>
    </row>
    <row r="28" spans="1:12" ht="40.5" customHeight="1">
      <c r="A28" s="10" t="s">
        <v>205</v>
      </c>
      <c r="B28" s="42" t="s">
        <v>208</v>
      </c>
      <c r="C28" s="41"/>
      <c r="D28" s="10" t="s">
        <v>149</v>
      </c>
      <c r="E28" s="11">
        <v>40</v>
      </c>
      <c r="F28" s="17"/>
      <c r="G28" s="13">
        <f t="shared" si="0"/>
        <v>0</v>
      </c>
      <c r="H28" s="13">
        <f t="shared" si="1"/>
        <v>0</v>
      </c>
      <c r="I28" s="14"/>
      <c r="J28" s="13">
        <f t="shared" si="2"/>
        <v>0</v>
      </c>
      <c r="K28" s="10" t="s">
        <v>204</v>
      </c>
      <c r="L28" s="18"/>
    </row>
    <row r="29" spans="1:12" ht="42" customHeight="1">
      <c r="A29" s="10" t="s">
        <v>207</v>
      </c>
      <c r="B29" s="42" t="s">
        <v>210</v>
      </c>
      <c r="C29" s="41"/>
      <c r="D29" s="10" t="s">
        <v>149</v>
      </c>
      <c r="E29" s="11">
        <v>10</v>
      </c>
      <c r="F29" s="17"/>
      <c r="G29" s="13">
        <f t="shared" si="0"/>
        <v>0</v>
      </c>
      <c r="H29" s="13">
        <f t="shared" si="1"/>
        <v>0</v>
      </c>
      <c r="I29" s="14"/>
      <c r="J29" s="13">
        <f t="shared" si="2"/>
        <v>0</v>
      </c>
      <c r="K29" s="10" t="s">
        <v>204</v>
      </c>
      <c r="L29" s="18"/>
    </row>
    <row r="30" spans="1:11" ht="51" customHeight="1">
      <c r="A30" s="10" t="s">
        <v>209</v>
      </c>
      <c r="B30" s="43" t="s">
        <v>222</v>
      </c>
      <c r="C30" s="41"/>
      <c r="D30" s="10" t="s">
        <v>149</v>
      </c>
      <c r="E30" s="19">
        <v>15</v>
      </c>
      <c r="F30" s="20"/>
      <c r="G30" s="13">
        <f>(F30*I30)+F30</f>
        <v>0</v>
      </c>
      <c r="H30" s="13">
        <f>E30*F30</f>
        <v>0</v>
      </c>
      <c r="I30" s="14"/>
      <c r="J30" s="13">
        <f>(H30*I30)+H30</f>
        <v>0</v>
      </c>
      <c r="K30" s="10" t="s">
        <v>204</v>
      </c>
    </row>
    <row r="31" spans="1:11" ht="48.75" customHeight="1">
      <c r="A31" s="10" t="s">
        <v>211</v>
      </c>
      <c r="B31" s="43" t="s">
        <v>223</v>
      </c>
      <c r="C31" s="41"/>
      <c r="D31" s="10" t="s">
        <v>149</v>
      </c>
      <c r="E31" s="19">
        <v>15</v>
      </c>
      <c r="F31" s="20"/>
      <c r="G31" s="13">
        <f>(F31*I31)+F31</f>
        <v>0</v>
      </c>
      <c r="H31" s="13">
        <f>E31*F31</f>
        <v>0</v>
      </c>
      <c r="I31" s="14"/>
      <c r="J31" s="13">
        <f>(H31*I31)+H31</f>
        <v>0</v>
      </c>
      <c r="K31" s="10" t="s">
        <v>204</v>
      </c>
    </row>
    <row r="32" spans="1:11" ht="51.75" customHeight="1">
      <c r="A32" s="10" t="s">
        <v>237</v>
      </c>
      <c r="B32" s="43" t="s">
        <v>27</v>
      </c>
      <c r="C32" s="41"/>
      <c r="D32" s="10" t="s">
        <v>149</v>
      </c>
      <c r="E32" s="19">
        <v>20</v>
      </c>
      <c r="F32" s="20"/>
      <c r="G32" s="13">
        <f>(F32*I32)+F32</f>
        <v>0</v>
      </c>
      <c r="H32" s="13">
        <f>E32*F32</f>
        <v>0</v>
      </c>
      <c r="I32" s="14"/>
      <c r="J32" s="13">
        <f>(H32*I32)+H32</f>
        <v>0</v>
      </c>
      <c r="K32" s="10" t="s">
        <v>204</v>
      </c>
    </row>
    <row r="33" spans="1:11" ht="13.5" thickBot="1">
      <c r="A33" s="44"/>
      <c r="B33" s="258" t="s">
        <v>212</v>
      </c>
      <c r="C33" s="259"/>
      <c r="D33" s="259"/>
      <c r="E33" s="259"/>
      <c r="F33" s="259"/>
      <c r="G33" s="259"/>
      <c r="H33" s="21">
        <f>SUM(H6:H32)</f>
        <v>0</v>
      </c>
      <c r="I33" s="22"/>
      <c r="J33" s="23">
        <f>SUM(J6:J32)</f>
        <v>0</v>
      </c>
      <c r="K33" s="10"/>
    </row>
    <row r="34" spans="1:11" ht="13.5" thickBot="1">
      <c r="A34" s="45"/>
      <c r="B34" s="24"/>
      <c r="C34" s="25"/>
      <c r="D34" s="26"/>
      <c r="E34" s="27"/>
      <c r="F34" s="27"/>
      <c r="G34" s="256" t="s">
        <v>152</v>
      </c>
      <c r="H34" s="257"/>
      <c r="I34" s="46">
        <f>J33-H33</f>
        <v>0</v>
      </c>
      <c r="J34" s="28"/>
      <c r="K34" s="29"/>
    </row>
    <row r="35" spans="1:11" ht="12.75">
      <c r="A35" s="7"/>
      <c r="B35" s="7" t="s">
        <v>43</v>
      </c>
      <c r="C35" s="7"/>
      <c r="D35" s="7"/>
      <c r="E35" s="8"/>
      <c r="F35" s="8"/>
      <c r="G35" s="8"/>
      <c r="I35" s="8"/>
      <c r="J35" s="30"/>
      <c r="K35" s="7"/>
    </row>
    <row r="36" spans="1:11" ht="12.75">
      <c r="A36" s="47"/>
      <c r="B36" s="7"/>
      <c r="C36" s="7"/>
      <c r="D36" s="7"/>
      <c r="E36" s="8"/>
      <c r="F36" s="8"/>
      <c r="G36" s="8"/>
      <c r="H36" s="9"/>
      <c r="I36" s="8"/>
      <c r="J36" s="8"/>
      <c r="K36" s="7"/>
    </row>
    <row r="37" spans="1:11" ht="31.5" customHeight="1">
      <c r="A37" s="47"/>
      <c r="B37" s="260" t="s">
        <v>104</v>
      </c>
      <c r="C37" s="261"/>
      <c r="D37" s="261"/>
      <c r="E37" s="261"/>
      <c r="F37" s="261"/>
      <c r="G37" s="261"/>
      <c r="H37" s="261"/>
      <c r="I37" s="261"/>
      <c r="J37" s="261"/>
      <c r="K37" s="7"/>
    </row>
    <row r="38" spans="1:11" ht="12.75">
      <c r="A38" s="47"/>
      <c r="B38" s="7"/>
      <c r="C38" s="7"/>
      <c r="D38" s="7"/>
      <c r="E38" s="8"/>
      <c r="F38" s="8"/>
      <c r="G38" s="8"/>
      <c r="H38" s="32"/>
      <c r="I38" s="8"/>
      <c r="J38" s="8"/>
      <c r="K38" s="7"/>
    </row>
    <row r="39" spans="1:11" ht="12.75">
      <c r="A39" s="47"/>
      <c r="B39" s="7"/>
      <c r="C39" s="7"/>
      <c r="D39" s="7"/>
      <c r="E39" s="8"/>
      <c r="F39" s="8"/>
      <c r="G39" s="8"/>
      <c r="H39" s="33"/>
      <c r="I39" s="8"/>
      <c r="J39" s="8"/>
      <c r="K39" s="7"/>
    </row>
    <row r="40" spans="1:11" ht="12.75">
      <c r="A40" s="47"/>
      <c r="B40" s="7"/>
      <c r="C40" s="7"/>
      <c r="D40" s="7"/>
      <c r="E40" s="8"/>
      <c r="F40" s="8"/>
      <c r="G40" s="8"/>
      <c r="H40" s="9"/>
      <c r="I40" s="8"/>
      <c r="J40" s="8"/>
      <c r="K40" s="7"/>
    </row>
    <row r="41" spans="1:11" ht="12.75">
      <c r="A41" s="7"/>
      <c r="B41" s="7"/>
      <c r="C41" s="7"/>
      <c r="D41" s="7"/>
      <c r="E41" s="7"/>
      <c r="F41" s="7"/>
      <c r="G41" s="7"/>
      <c r="H41" s="34"/>
      <c r="I41" s="7"/>
      <c r="J41" s="7"/>
      <c r="K41" s="7"/>
    </row>
    <row r="42" spans="1:11" ht="12.75">
      <c r="A42" s="7"/>
      <c r="B42" s="7"/>
      <c r="C42" s="7"/>
      <c r="D42" s="7"/>
      <c r="E42" s="7"/>
      <c r="F42" s="7"/>
      <c r="G42" s="7"/>
      <c r="H42" s="7"/>
      <c r="I42" s="7"/>
      <c r="J42" s="7"/>
      <c r="K42" s="7"/>
    </row>
    <row r="43" spans="1:11" ht="12.75">
      <c r="A43" s="7"/>
      <c r="B43" s="7"/>
      <c r="C43" s="7"/>
      <c r="D43" s="7"/>
      <c r="E43" s="7"/>
      <c r="F43" s="7"/>
      <c r="G43" s="7"/>
      <c r="H43" s="33"/>
      <c r="I43" s="7"/>
      <c r="J43" s="7"/>
      <c r="K43" s="7"/>
    </row>
    <row r="44" spans="1:11" ht="12.75">
      <c r="A44" s="7"/>
      <c r="B44" s="7"/>
      <c r="C44" s="7"/>
      <c r="D44" s="7"/>
      <c r="E44" s="7"/>
      <c r="F44" s="7"/>
      <c r="G44" s="7"/>
      <c r="H44" s="7"/>
      <c r="I44" s="7"/>
      <c r="J44" s="7"/>
      <c r="K44" s="7"/>
    </row>
    <row r="45" spans="1:11" ht="12.75">
      <c r="A45" s="7"/>
      <c r="B45" s="7"/>
      <c r="C45" s="7"/>
      <c r="D45" s="7"/>
      <c r="E45" s="7"/>
      <c r="F45" s="7"/>
      <c r="G45" s="7"/>
      <c r="H45" s="7"/>
      <c r="I45" s="7"/>
      <c r="J45" s="7"/>
      <c r="K45" s="7"/>
    </row>
    <row r="46" spans="1:11" ht="12.75">
      <c r="A46" s="7"/>
      <c r="B46" s="7"/>
      <c r="C46" s="7"/>
      <c r="D46" s="7"/>
      <c r="E46" s="7"/>
      <c r="F46" s="7"/>
      <c r="G46" s="7"/>
      <c r="H46" s="7"/>
      <c r="I46" s="7"/>
      <c r="J46" s="7"/>
      <c r="K46" s="7"/>
    </row>
    <row r="47" spans="1:11" ht="12.75">
      <c r="A47" s="7"/>
      <c r="B47" s="7"/>
      <c r="C47" s="7"/>
      <c r="D47" s="7"/>
      <c r="E47" s="7"/>
      <c r="F47" s="7"/>
      <c r="G47" s="7"/>
      <c r="H47" s="7"/>
      <c r="I47" s="7"/>
      <c r="J47" s="7"/>
      <c r="K47" s="7"/>
    </row>
    <row r="48" spans="1:11" ht="12.75">
      <c r="A48" s="7"/>
      <c r="B48" s="7"/>
      <c r="C48" s="7"/>
      <c r="D48" s="7"/>
      <c r="E48" s="7"/>
      <c r="F48" s="7"/>
      <c r="G48" s="7"/>
      <c r="H48" s="7"/>
      <c r="I48" s="7"/>
      <c r="J48" s="7"/>
      <c r="K48" s="7"/>
    </row>
    <row r="49" spans="1:11" ht="12.75">
      <c r="A49" s="7"/>
      <c r="B49" s="7"/>
      <c r="C49" s="7"/>
      <c r="D49" s="7"/>
      <c r="E49" s="7"/>
      <c r="F49" s="7"/>
      <c r="G49" s="7"/>
      <c r="H49" s="7"/>
      <c r="I49" s="7"/>
      <c r="J49" s="7"/>
      <c r="K49" s="7"/>
    </row>
    <row r="50" spans="1:11" ht="12.75">
      <c r="A50" s="7"/>
      <c r="B50" s="7"/>
      <c r="C50" s="7"/>
      <c r="D50" s="7"/>
      <c r="E50" s="7"/>
      <c r="F50" s="7"/>
      <c r="G50" s="7"/>
      <c r="H50" s="7"/>
      <c r="I50" s="7"/>
      <c r="J50" s="7"/>
      <c r="K50" s="7"/>
    </row>
    <row r="51" spans="1:11" ht="12.75">
      <c r="A51" s="7"/>
      <c r="B51" s="7"/>
      <c r="C51" s="7"/>
      <c r="D51" s="7"/>
      <c r="E51" s="7"/>
      <c r="F51" s="7"/>
      <c r="G51" s="7"/>
      <c r="H51" s="7"/>
      <c r="I51" s="7"/>
      <c r="J51" s="7"/>
      <c r="K51" s="7"/>
    </row>
    <row r="52" spans="1:11" ht="12.75">
      <c r="A52" s="7"/>
      <c r="B52" s="7"/>
      <c r="C52" s="7"/>
      <c r="D52" s="7"/>
      <c r="E52" s="7"/>
      <c r="F52" s="7"/>
      <c r="G52" s="7"/>
      <c r="H52" s="7"/>
      <c r="I52" s="7"/>
      <c r="J52" s="7"/>
      <c r="K52" s="7"/>
    </row>
    <row r="53" spans="1:11" ht="12.75">
      <c r="A53" s="7"/>
      <c r="B53" s="7"/>
      <c r="C53" s="7"/>
      <c r="D53" s="7"/>
      <c r="E53" s="7"/>
      <c r="F53" s="7"/>
      <c r="G53" s="7"/>
      <c r="H53" s="7"/>
      <c r="I53" s="7"/>
      <c r="J53" s="7"/>
      <c r="K53" s="7"/>
    </row>
    <row r="54" spans="1:11" ht="12.75">
      <c r="A54" s="7"/>
      <c r="B54" s="7"/>
      <c r="C54" s="7"/>
      <c r="D54" s="48"/>
      <c r="E54" s="49"/>
      <c r="F54" s="7"/>
      <c r="G54" s="7"/>
      <c r="H54" s="7"/>
      <c r="I54" s="7"/>
      <c r="J54" s="7"/>
      <c r="K54" s="7"/>
    </row>
    <row r="55" spans="1:11" ht="12.75">
      <c r="A55" s="7"/>
      <c r="B55" s="7"/>
      <c r="C55" s="7"/>
      <c r="D55" s="48"/>
      <c r="E55" s="49"/>
      <c r="F55" s="7"/>
      <c r="G55" s="7"/>
      <c r="H55" s="7"/>
      <c r="I55" s="7"/>
      <c r="J55" s="7"/>
      <c r="K55" s="7"/>
    </row>
    <row r="56" spans="1:11" ht="12.75">
      <c r="A56" s="7"/>
      <c r="B56" s="7"/>
      <c r="C56" s="7"/>
      <c r="D56" s="48"/>
      <c r="E56" s="8"/>
      <c r="F56" s="7"/>
      <c r="G56" s="7"/>
      <c r="H56" s="7"/>
      <c r="I56" s="7"/>
      <c r="J56" s="7"/>
      <c r="K56" s="7"/>
    </row>
  </sheetData>
  <mergeCells count="3">
    <mergeCell ref="G34:H34"/>
    <mergeCell ref="B33:G33"/>
    <mergeCell ref="B37:J37"/>
  </mergeCells>
  <printOptions/>
  <pageMargins left="0.5905511811023623" right="0.5905511811023623" top="0.1968503937007874" bottom="0.1968503937007874"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14"/>
  <sheetViews>
    <sheetView workbookViewId="0" topLeftCell="A1">
      <selection activeCell="G28" sqref="G28"/>
    </sheetView>
  </sheetViews>
  <sheetFormatPr defaultColWidth="9.00390625" defaultRowHeight="12.75"/>
  <cols>
    <col min="1" max="1" width="3.125" style="4" customWidth="1"/>
    <col min="2" max="2" width="53.125" style="4" customWidth="1"/>
    <col min="3" max="4" width="9.125" style="4" customWidth="1"/>
    <col min="5" max="5" width="7.375" style="4" customWidth="1"/>
    <col min="6" max="6" width="8.125" style="4" customWidth="1"/>
    <col min="7" max="7" width="7.875" style="4" customWidth="1"/>
    <col min="8" max="8" width="11.25390625" style="4" bestFit="1" customWidth="1"/>
    <col min="9" max="9" width="10.375" style="4" customWidth="1"/>
    <col min="10" max="10" width="11.00390625" style="4" customWidth="1"/>
    <col min="11" max="16384" width="9.125" style="4" customWidth="1"/>
  </cols>
  <sheetData>
    <row r="1" ht="12.75">
      <c r="H1" s="5" t="s">
        <v>99</v>
      </c>
    </row>
    <row r="2" spans="1:10" ht="15.75">
      <c r="A2" s="163"/>
      <c r="B2" s="173" t="s">
        <v>113</v>
      </c>
      <c r="C2" s="163"/>
      <c r="D2" s="163"/>
      <c r="E2" s="163" t="s">
        <v>84</v>
      </c>
      <c r="G2" s="4" t="s">
        <v>85</v>
      </c>
      <c r="I2" s="225"/>
      <c r="J2" s="226"/>
    </row>
    <row r="3" spans="1:10" ht="12.75">
      <c r="A3" s="163"/>
      <c r="B3" s="163"/>
      <c r="C3" s="163"/>
      <c r="D3" s="163"/>
      <c r="E3" s="163"/>
      <c r="F3" s="163"/>
      <c r="G3" s="163"/>
      <c r="H3" s="163"/>
      <c r="I3" s="163"/>
      <c r="J3" s="163"/>
    </row>
    <row r="4" spans="1:10" ht="54" customHeight="1">
      <c r="A4" s="167" t="s">
        <v>282</v>
      </c>
      <c r="B4" s="167" t="s">
        <v>161</v>
      </c>
      <c r="C4" s="167" t="s">
        <v>86</v>
      </c>
      <c r="D4" s="195" t="s">
        <v>259</v>
      </c>
      <c r="E4" s="167" t="s">
        <v>142</v>
      </c>
      <c r="F4" s="167" t="s">
        <v>162</v>
      </c>
      <c r="G4" s="167" t="s">
        <v>163</v>
      </c>
      <c r="H4" s="167" t="s">
        <v>165</v>
      </c>
      <c r="I4" s="167" t="s">
        <v>87</v>
      </c>
      <c r="J4" s="167" t="s">
        <v>166</v>
      </c>
    </row>
    <row r="5" spans="1:10" ht="10.5" customHeight="1">
      <c r="A5" s="187" t="s">
        <v>143</v>
      </c>
      <c r="B5" s="187" t="s">
        <v>145</v>
      </c>
      <c r="C5" s="187" t="s">
        <v>146</v>
      </c>
      <c r="D5" s="187" t="s">
        <v>148</v>
      </c>
      <c r="E5" s="187" t="s">
        <v>150</v>
      </c>
      <c r="F5" s="187" t="s">
        <v>151</v>
      </c>
      <c r="G5" s="187" t="s">
        <v>154</v>
      </c>
      <c r="H5" s="187" t="s">
        <v>155</v>
      </c>
      <c r="I5" s="187" t="s">
        <v>156</v>
      </c>
      <c r="J5" s="187" t="s">
        <v>157</v>
      </c>
    </row>
    <row r="6" spans="1:10" ht="51.75" customHeight="1">
      <c r="A6" s="108" t="s">
        <v>143</v>
      </c>
      <c r="B6" s="126" t="s">
        <v>88</v>
      </c>
      <c r="C6" s="108" t="s">
        <v>149</v>
      </c>
      <c r="D6" s="108"/>
      <c r="E6" s="108">
        <v>20</v>
      </c>
      <c r="F6" s="227"/>
      <c r="G6" s="227">
        <f>(F6*I6)+F6</f>
        <v>0</v>
      </c>
      <c r="H6" s="227">
        <f>E6*F6</f>
        <v>0</v>
      </c>
      <c r="I6" s="143"/>
      <c r="J6" s="227">
        <f>(H6*I6)+H6</f>
        <v>0</v>
      </c>
    </row>
    <row r="7" spans="1:10" ht="56.25" customHeight="1">
      <c r="A7" s="108" t="s">
        <v>145</v>
      </c>
      <c r="B7" s="126" t="s">
        <v>89</v>
      </c>
      <c r="C7" s="108" t="s">
        <v>149</v>
      </c>
      <c r="D7" s="108"/>
      <c r="E7" s="108">
        <v>20</v>
      </c>
      <c r="F7" s="227"/>
      <c r="G7" s="227">
        <f>(F7*I7)+F7</f>
        <v>0</v>
      </c>
      <c r="H7" s="227">
        <f>E7*F7</f>
        <v>0</v>
      </c>
      <c r="I7" s="143"/>
      <c r="J7" s="227">
        <f>(H7*I7)+H7</f>
        <v>0</v>
      </c>
    </row>
    <row r="8" spans="1:10" ht="87" customHeight="1">
      <c r="A8" s="108" t="s">
        <v>146</v>
      </c>
      <c r="B8" s="43" t="s">
        <v>139</v>
      </c>
      <c r="C8" s="108" t="s">
        <v>149</v>
      </c>
      <c r="D8" s="108"/>
      <c r="E8" s="108">
        <v>20</v>
      </c>
      <c r="F8" s="227"/>
      <c r="G8" s="227">
        <f>(F8*I8)+F8</f>
        <v>0</v>
      </c>
      <c r="H8" s="227">
        <f>E8*F8</f>
        <v>0</v>
      </c>
      <c r="I8" s="143"/>
      <c r="J8" s="227">
        <f>(H8*I8)+H8</f>
        <v>0</v>
      </c>
    </row>
    <row r="9" spans="1:10" ht="12.75">
      <c r="A9" s="275" t="s">
        <v>212</v>
      </c>
      <c r="B9" s="276"/>
      <c r="C9" s="276"/>
      <c r="D9" s="276"/>
      <c r="E9" s="276"/>
      <c r="F9" s="276"/>
      <c r="G9" s="277"/>
      <c r="H9" s="228">
        <f>SUM(H6:H8)</f>
        <v>0</v>
      </c>
      <c r="I9" s="227"/>
      <c r="J9" s="228">
        <f>SUM(J6:J8)</f>
        <v>0</v>
      </c>
    </row>
    <row r="10" spans="1:10" ht="12.75">
      <c r="A10" s="163"/>
      <c r="B10" s="163"/>
      <c r="C10" s="163"/>
      <c r="D10" s="163"/>
      <c r="E10" s="163"/>
      <c r="F10" s="229" t="s">
        <v>90</v>
      </c>
      <c r="G10" s="230"/>
      <c r="H10" s="231"/>
      <c r="I10" s="232">
        <f>J9-H9</f>
        <v>0</v>
      </c>
      <c r="J10" s="233"/>
    </row>
    <row r="11" ht="12.75">
      <c r="A11" s="4" t="s">
        <v>91</v>
      </c>
    </row>
    <row r="13" spans="2:10" ht="12.75">
      <c r="B13" s="7" t="s">
        <v>42</v>
      </c>
      <c r="C13" s="7"/>
      <c r="D13" s="7"/>
      <c r="E13" s="8"/>
      <c r="F13" s="8"/>
      <c r="G13" s="8"/>
      <c r="I13" s="8"/>
      <c r="J13" s="30"/>
    </row>
    <row r="14" spans="2:10" ht="31.5" customHeight="1">
      <c r="B14" s="260" t="s">
        <v>104</v>
      </c>
      <c r="C14" s="261"/>
      <c r="D14" s="261"/>
      <c r="E14" s="261"/>
      <c r="F14" s="261"/>
      <c r="G14" s="261"/>
      <c r="H14" s="261"/>
      <c r="I14" s="261"/>
      <c r="J14" s="261"/>
    </row>
  </sheetData>
  <mergeCells count="2">
    <mergeCell ref="A9:G9"/>
    <mergeCell ref="B14:J14"/>
  </mergeCells>
  <printOptions/>
  <pageMargins left="0.75" right="0.75" top="1" bottom="1" header="0.5" footer="0.5"/>
  <pageSetup orientation="landscape" paperSize="9" r:id="rId1"/>
</worksheet>
</file>

<file path=xl/worksheets/sheet11.xml><?xml version="1.0" encoding="utf-8"?>
<worksheet xmlns="http://schemas.openxmlformats.org/spreadsheetml/2006/main" xmlns:r="http://schemas.openxmlformats.org/officeDocument/2006/relationships">
  <dimension ref="A1:N12"/>
  <sheetViews>
    <sheetView workbookViewId="0" topLeftCell="A1">
      <selection activeCell="I24" sqref="I24"/>
    </sheetView>
  </sheetViews>
  <sheetFormatPr defaultColWidth="9.00390625" defaultRowHeight="12.75"/>
  <cols>
    <col min="1" max="1" width="3.125" style="4" customWidth="1"/>
    <col min="2" max="2" width="41.875" style="4" customWidth="1"/>
    <col min="3" max="3" width="12.25390625" style="4" customWidth="1"/>
    <col min="4" max="4" width="3.625" style="4" bestFit="1" customWidth="1"/>
    <col min="5" max="5" width="4.25390625" style="4" customWidth="1"/>
    <col min="6" max="6" width="6.875" style="4" customWidth="1"/>
    <col min="7" max="7" width="5.875" style="4" customWidth="1"/>
    <col min="8" max="8" width="9.125" style="4" customWidth="1"/>
    <col min="9" max="9" width="7.75390625" style="4" bestFit="1" customWidth="1"/>
    <col min="10" max="10" width="9.75390625" style="4" bestFit="1" customWidth="1"/>
    <col min="11" max="11" width="9.25390625" style="4" customWidth="1"/>
    <col min="12" max="16384" width="9.125" style="4" customWidth="1"/>
  </cols>
  <sheetData>
    <row r="1" ht="12.75">
      <c r="H1" s="5" t="s">
        <v>115</v>
      </c>
    </row>
    <row r="2" spans="1:10" ht="15.75">
      <c r="A2" s="163"/>
      <c r="B2" s="173" t="s">
        <v>114</v>
      </c>
      <c r="C2" s="135"/>
      <c r="D2" s="163"/>
      <c r="E2" s="163"/>
      <c r="F2" s="163"/>
      <c r="G2" s="163"/>
      <c r="H2" s="163"/>
      <c r="I2" s="163"/>
      <c r="J2" s="163"/>
    </row>
    <row r="3" spans="1:11" ht="38.25">
      <c r="A3" s="237" t="s">
        <v>282</v>
      </c>
      <c r="B3" s="237" t="s">
        <v>161</v>
      </c>
      <c r="C3" s="238" t="s">
        <v>259</v>
      </c>
      <c r="D3" s="237" t="s">
        <v>93</v>
      </c>
      <c r="E3" s="237" t="s">
        <v>142</v>
      </c>
      <c r="F3" s="237" t="s">
        <v>162</v>
      </c>
      <c r="G3" s="237" t="s">
        <v>163</v>
      </c>
      <c r="H3" s="237" t="s">
        <v>165</v>
      </c>
      <c r="I3" s="237" t="s">
        <v>164</v>
      </c>
      <c r="J3" s="237" t="s">
        <v>166</v>
      </c>
      <c r="K3" s="237" t="s">
        <v>167</v>
      </c>
    </row>
    <row r="4" spans="1:11" ht="9" customHeight="1">
      <c r="A4" s="239" t="s">
        <v>143</v>
      </c>
      <c r="B4" s="239" t="s">
        <v>145</v>
      </c>
      <c r="C4" s="239" t="s">
        <v>146</v>
      </c>
      <c r="D4" s="239" t="s">
        <v>148</v>
      </c>
      <c r="E4" s="239" t="s">
        <v>150</v>
      </c>
      <c r="F4" s="239" t="s">
        <v>151</v>
      </c>
      <c r="G4" s="239" t="s">
        <v>154</v>
      </c>
      <c r="H4" s="239" t="s">
        <v>155</v>
      </c>
      <c r="I4" s="239" t="s">
        <v>156</v>
      </c>
      <c r="J4" s="239" t="s">
        <v>157</v>
      </c>
      <c r="K4" s="240" t="s">
        <v>158</v>
      </c>
    </row>
    <row r="5" spans="1:14" ht="84" customHeight="1">
      <c r="A5" s="87" t="s">
        <v>143</v>
      </c>
      <c r="B5" s="241" t="s">
        <v>94</v>
      </c>
      <c r="C5" s="241"/>
      <c r="D5" s="87" t="s">
        <v>149</v>
      </c>
      <c r="E5" s="87">
        <v>10</v>
      </c>
      <c r="F5" s="20"/>
      <c r="G5" s="20">
        <f>F5*I5+F5</f>
        <v>0</v>
      </c>
      <c r="H5" s="20">
        <f>E5*F5</f>
        <v>0</v>
      </c>
      <c r="I5" s="143"/>
      <c r="J5" s="234">
        <f>(H5*I5)+H5</f>
        <v>0</v>
      </c>
      <c r="K5" s="87" t="s">
        <v>95</v>
      </c>
      <c r="L5" s="278"/>
      <c r="M5" s="279"/>
      <c r="N5" s="279"/>
    </row>
    <row r="6" spans="1:14" ht="58.5" customHeight="1">
      <c r="A6" s="87" t="s">
        <v>145</v>
      </c>
      <c r="B6" s="241" t="s">
        <v>96</v>
      </c>
      <c r="C6" s="241"/>
      <c r="D6" s="87" t="s">
        <v>149</v>
      </c>
      <c r="E6" s="87">
        <v>5</v>
      </c>
      <c r="F6" s="20"/>
      <c r="G6" s="20">
        <f>F6*I6+F6</f>
        <v>0</v>
      </c>
      <c r="H6" s="20">
        <f>E6*F6</f>
        <v>0</v>
      </c>
      <c r="I6" s="143"/>
      <c r="J6" s="234">
        <f>(H6*I6)+H6</f>
        <v>0</v>
      </c>
      <c r="K6" s="87" t="s">
        <v>97</v>
      </c>
      <c r="L6" s="278"/>
      <c r="M6" s="280"/>
      <c r="N6" s="280"/>
    </row>
    <row r="7" spans="1:14" ht="67.5" customHeight="1">
      <c r="A7" s="87" t="s">
        <v>146</v>
      </c>
      <c r="B7" s="216" t="s">
        <v>98</v>
      </c>
      <c r="C7" s="241"/>
      <c r="D7" s="87" t="s">
        <v>149</v>
      </c>
      <c r="E7" s="87">
        <v>10</v>
      </c>
      <c r="F7" s="20"/>
      <c r="G7" s="20">
        <f>F7*I7+F7</f>
        <v>0</v>
      </c>
      <c r="H7" s="20">
        <f>E7*F7</f>
        <v>0</v>
      </c>
      <c r="I7" s="143"/>
      <c r="J7" s="234">
        <f>(H7*I7)+H7</f>
        <v>0</v>
      </c>
      <c r="K7" s="87" t="s">
        <v>97</v>
      </c>
      <c r="L7" s="278"/>
      <c r="M7" s="280"/>
      <c r="N7" s="280"/>
    </row>
    <row r="8" spans="1:11" ht="12.75">
      <c r="A8" s="281" t="s">
        <v>212</v>
      </c>
      <c r="B8" s="281"/>
      <c r="C8" s="281"/>
      <c r="D8" s="281"/>
      <c r="E8" s="281"/>
      <c r="F8" s="281"/>
      <c r="G8" s="281"/>
      <c r="H8" s="235">
        <f>SUM(H5:H7)</f>
        <v>0</v>
      </c>
      <c r="I8" s="227"/>
      <c r="J8" s="235">
        <f>SUM(J5:J7)</f>
        <v>0</v>
      </c>
      <c r="K8" s="236"/>
    </row>
    <row r="9" spans="1:10" ht="12.75">
      <c r="A9" s="4" t="s">
        <v>91</v>
      </c>
      <c r="B9" s="163"/>
      <c r="C9" s="163"/>
      <c r="D9" s="163"/>
      <c r="E9" s="163"/>
      <c r="F9" s="229" t="s">
        <v>277</v>
      </c>
      <c r="G9" s="230"/>
      <c r="H9" s="231"/>
      <c r="I9" s="232">
        <f>J8-H8</f>
        <v>0</v>
      </c>
      <c r="J9" s="233"/>
    </row>
    <row r="11" spans="2:10" ht="12.75">
      <c r="B11" s="7" t="s">
        <v>42</v>
      </c>
      <c r="C11" s="7"/>
      <c r="D11" s="7"/>
      <c r="E11" s="8"/>
      <c r="F11" s="8"/>
      <c r="G11" s="8"/>
      <c r="I11" s="8"/>
      <c r="J11" s="30"/>
    </row>
    <row r="12" spans="2:10" ht="45" customHeight="1">
      <c r="B12" s="260" t="s">
        <v>104</v>
      </c>
      <c r="C12" s="261"/>
      <c r="D12" s="261"/>
      <c r="E12" s="261"/>
      <c r="F12" s="261"/>
      <c r="G12" s="261"/>
      <c r="H12" s="261"/>
      <c r="I12" s="261"/>
      <c r="J12" s="261"/>
    </row>
  </sheetData>
  <mergeCells count="5">
    <mergeCell ref="B12:J12"/>
    <mergeCell ref="L5:N5"/>
    <mergeCell ref="L6:N6"/>
    <mergeCell ref="L7:N7"/>
    <mergeCell ref="A8:G8"/>
  </mergeCells>
  <printOptions/>
  <pageMargins left="0.75" right="0.75"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dimension ref="A1:N20"/>
  <sheetViews>
    <sheetView workbookViewId="0" topLeftCell="A1">
      <selection activeCell="B12" sqref="B12"/>
    </sheetView>
  </sheetViews>
  <sheetFormatPr defaultColWidth="9.00390625" defaultRowHeight="12.75"/>
  <cols>
    <col min="1" max="1" width="5.125" style="4" customWidth="1"/>
    <col min="2" max="2" width="40.125" style="4" customWidth="1"/>
    <col min="3" max="3" width="3.75390625" style="4" customWidth="1"/>
    <col min="4" max="4" width="10.25390625" style="4" customWidth="1"/>
    <col min="5" max="5" width="4.75390625" style="4" customWidth="1"/>
    <col min="6" max="6" width="8.00390625" style="4" customWidth="1"/>
    <col min="7" max="7" width="7.875" style="4" customWidth="1"/>
    <col min="8" max="8" width="9.75390625" style="4" bestFit="1" customWidth="1"/>
    <col min="9" max="9" width="9.00390625" style="4" customWidth="1"/>
    <col min="10" max="10" width="10.75390625" style="4" customWidth="1"/>
    <col min="11" max="11" width="11.125" style="4" customWidth="1"/>
    <col min="12" max="12" width="7.375" style="96" customWidth="1"/>
    <col min="13" max="13" width="6.00390625" style="96" customWidth="1"/>
    <col min="14" max="14" width="5.875" style="96" customWidth="1"/>
    <col min="15" max="16384" width="9.125" style="4" customWidth="1"/>
  </cols>
  <sheetData>
    <row r="1" spans="1:13" ht="12.75">
      <c r="A1" s="163"/>
      <c r="C1" s="163"/>
      <c r="D1" s="163"/>
      <c r="E1" s="163"/>
      <c r="F1" s="163"/>
      <c r="G1" s="163"/>
      <c r="H1" s="163"/>
      <c r="I1" s="163"/>
      <c r="J1" s="5" t="s">
        <v>117</v>
      </c>
      <c r="L1" s="247"/>
      <c r="M1" s="247"/>
    </row>
    <row r="2" spans="1:13" ht="15.75">
      <c r="A2" s="71"/>
      <c r="B2" s="173" t="s">
        <v>116</v>
      </c>
      <c r="C2" s="163"/>
      <c r="D2" s="163"/>
      <c r="E2" s="163"/>
      <c r="F2" s="163"/>
      <c r="G2" s="163"/>
      <c r="H2" s="163"/>
      <c r="I2" s="163"/>
      <c r="J2" s="163"/>
      <c r="K2" s="163"/>
      <c r="L2" s="247"/>
      <c r="M2" s="247"/>
    </row>
    <row r="3" spans="1:13" ht="51">
      <c r="A3" s="87" t="s">
        <v>282</v>
      </c>
      <c r="B3" s="87" t="s">
        <v>161</v>
      </c>
      <c r="C3" s="87" t="s">
        <v>93</v>
      </c>
      <c r="D3" s="224" t="s">
        <v>259</v>
      </c>
      <c r="E3" s="87" t="s">
        <v>142</v>
      </c>
      <c r="F3" s="87" t="s">
        <v>162</v>
      </c>
      <c r="G3" s="87" t="s">
        <v>163</v>
      </c>
      <c r="H3" s="87" t="s">
        <v>165</v>
      </c>
      <c r="I3" s="87" t="s">
        <v>164</v>
      </c>
      <c r="J3" s="87" t="s">
        <v>166</v>
      </c>
      <c r="K3" s="87" t="s">
        <v>167</v>
      </c>
      <c r="L3" s="196"/>
      <c r="M3" s="196"/>
    </row>
    <row r="4" spans="1:11" ht="12.75">
      <c r="A4" s="187" t="s">
        <v>143</v>
      </c>
      <c r="B4" s="187" t="s">
        <v>145</v>
      </c>
      <c r="C4" s="187" t="s">
        <v>146</v>
      </c>
      <c r="D4" s="187" t="s">
        <v>148</v>
      </c>
      <c r="E4" s="187" t="s">
        <v>150</v>
      </c>
      <c r="F4" s="187" t="s">
        <v>151</v>
      </c>
      <c r="G4" s="187" t="s">
        <v>154</v>
      </c>
      <c r="H4" s="187" t="s">
        <v>155</v>
      </c>
      <c r="I4" s="187" t="s">
        <v>156</v>
      </c>
      <c r="J4" s="187" t="s">
        <v>157</v>
      </c>
      <c r="K4" s="187" t="s">
        <v>158</v>
      </c>
    </row>
    <row r="5" spans="1:14" ht="141.75" customHeight="1">
      <c r="A5" s="87" t="s">
        <v>143</v>
      </c>
      <c r="B5" s="216" t="s">
        <v>100</v>
      </c>
      <c r="C5" s="87" t="s">
        <v>149</v>
      </c>
      <c r="D5" s="87"/>
      <c r="E5" s="87">
        <v>70</v>
      </c>
      <c r="F5" s="20"/>
      <c r="G5" s="20">
        <f>(F5*I5)+F5</f>
        <v>0</v>
      </c>
      <c r="H5" s="20">
        <f>E5*F5</f>
        <v>0</v>
      </c>
      <c r="I5" s="143"/>
      <c r="J5" s="20">
        <f>(H5*I5)+H5</f>
        <v>0</v>
      </c>
      <c r="K5" s="87" t="s">
        <v>95</v>
      </c>
      <c r="L5" s="278"/>
      <c r="M5" s="278"/>
      <c r="N5" s="278"/>
    </row>
    <row r="6" spans="1:14" ht="24.75" customHeight="1">
      <c r="A6" s="87" t="s">
        <v>145</v>
      </c>
      <c r="B6" s="242" t="s">
        <v>101</v>
      </c>
      <c r="C6" s="87" t="s">
        <v>149</v>
      </c>
      <c r="D6" s="87"/>
      <c r="E6" s="87">
        <v>15</v>
      </c>
      <c r="F6" s="20"/>
      <c r="G6" s="20">
        <f>(F6*I6)+F6</f>
        <v>0</v>
      </c>
      <c r="H6" s="243">
        <f>E6*F6</f>
        <v>0</v>
      </c>
      <c r="I6" s="143"/>
      <c r="J6" s="20">
        <f>(H6*I6)+H6</f>
        <v>0</v>
      </c>
      <c r="K6" s="87" t="s">
        <v>97</v>
      </c>
      <c r="L6" s="278"/>
      <c r="M6" s="278"/>
      <c r="N6" s="278"/>
    </row>
    <row r="7" spans="1:14" ht="20.25" customHeight="1">
      <c r="A7" s="87" t="s">
        <v>146</v>
      </c>
      <c r="B7" s="241" t="s">
        <v>102</v>
      </c>
      <c r="C7" s="87" t="s">
        <v>149</v>
      </c>
      <c r="D7" s="87"/>
      <c r="E7" s="87">
        <v>10</v>
      </c>
      <c r="F7" s="20"/>
      <c r="G7" s="20">
        <f>(F7*I7)+F7</f>
        <v>0</v>
      </c>
      <c r="H7" s="243">
        <f>E7*F7</f>
        <v>0</v>
      </c>
      <c r="I7" s="143"/>
      <c r="J7" s="20">
        <f>(H7*I7)+H7</f>
        <v>0</v>
      </c>
      <c r="K7" s="87" t="s">
        <v>97</v>
      </c>
      <c r="L7" s="278"/>
      <c r="M7" s="278"/>
      <c r="N7" s="278"/>
    </row>
    <row r="8" spans="1:14" ht="30.75" customHeight="1">
      <c r="A8" s="87" t="s">
        <v>148</v>
      </c>
      <c r="B8" s="241" t="s">
        <v>103</v>
      </c>
      <c r="C8" s="87" t="s">
        <v>149</v>
      </c>
      <c r="D8" s="87"/>
      <c r="E8" s="87">
        <v>15</v>
      </c>
      <c r="F8" s="20"/>
      <c r="G8" s="20">
        <f>(F8*I8)+F8</f>
        <v>0</v>
      </c>
      <c r="H8" s="243">
        <f>E8*F8</f>
        <v>0</v>
      </c>
      <c r="I8" s="143"/>
      <c r="J8" s="20">
        <f>(H8*I8)+H8</f>
        <v>0</v>
      </c>
      <c r="K8" s="87" t="s">
        <v>97</v>
      </c>
      <c r="L8" s="278"/>
      <c r="M8" s="278"/>
      <c r="N8" s="278"/>
    </row>
    <row r="9" spans="1:11" ht="12.75">
      <c r="A9" s="282" t="s">
        <v>212</v>
      </c>
      <c r="B9" s="282"/>
      <c r="C9" s="282"/>
      <c r="D9" s="282"/>
      <c r="E9" s="282"/>
      <c r="F9" s="282"/>
      <c r="G9" s="282"/>
      <c r="H9" s="228">
        <f>SUM(H5:H8)</f>
        <v>0</v>
      </c>
      <c r="I9" s="232"/>
      <c r="J9" s="228">
        <f>SUM(J5:J8)</f>
        <v>0</v>
      </c>
      <c r="K9" s="244"/>
    </row>
    <row r="10" spans="1:11" ht="12.75">
      <c r="A10" s="245" t="s">
        <v>91</v>
      </c>
      <c r="B10" s="246"/>
      <c r="C10" s="245"/>
      <c r="D10" s="246"/>
      <c r="E10" s="245"/>
      <c r="F10" s="283" t="s">
        <v>277</v>
      </c>
      <c r="G10" s="284"/>
      <c r="H10" s="285"/>
      <c r="I10" s="232">
        <f>J9-H9</f>
        <v>0</v>
      </c>
      <c r="J10" s="246"/>
      <c r="K10" s="247"/>
    </row>
    <row r="11" spans="1:11" ht="12.75">
      <c r="A11" s="248"/>
      <c r="B11" s="248"/>
      <c r="C11" s="248"/>
      <c r="D11" s="248"/>
      <c r="E11" s="248"/>
      <c r="F11" s="248"/>
      <c r="G11" s="248"/>
      <c r="H11" s="249"/>
      <c r="I11" s="250"/>
      <c r="J11" s="249"/>
      <c r="K11" s="247"/>
    </row>
    <row r="12" spans="1:14" ht="12.75">
      <c r="A12" s="96"/>
      <c r="B12" s="7" t="s">
        <v>42</v>
      </c>
      <c r="C12" s="7"/>
      <c r="D12" s="7"/>
      <c r="E12" s="8"/>
      <c r="F12" s="8"/>
      <c r="G12" s="8"/>
      <c r="I12" s="8"/>
      <c r="J12" s="30"/>
      <c r="L12" s="4"/>
      <c r="M12" s="4"/>
      <c r="N12" s="4"/>
    </row>
    <row r="13" spans="1:14" ht="27" customHeight="1">
      <c r="A13" s="96"/>
      <c r="B13" s="260" t="s">
        <v>104</v>
      </c>
      <c r="C13" s="260"/>
      <c r="D13" s="260"/>
      <c r="E13" s="260"/>
      <c r="F13" s="260"/>
      <c r="G13" s="260"/>
      <c r="H13" s="260"/>
      <c r="I13" s="260"/>
      <c r="J13" s="260"/>
      <c r="L13" s="4"/>
      <c r="M13" s="4"/>
      <c r="N13" s="4"/>
    </row>
    <row r="14" spans="1:14" ht="18" customHeight="1">
      <c r="A14" s="96"/>
      <c r="B14" s="96"/>
      <c r="L14" s="4"/>
      <c r="M14" s="4"/>
      <c r="N14" s="4"/>
    </row>
    <row r="15" spans="1:14" ht="12.75">
      <c r="A15" s="96"/>
      <c r="B15" s="96"/>
      <c r="L15" s="4"/>
      <c r="M15" s="4"/>
      <c r="N15" s="4"/>
    </row>
    <row r="16" spans="1:14" ht="12.75">
      <c r="A16" s="96"/>
      <c r="B16" s="96"/>
      <c r="L16" s="4"/>
      <c r="M16" s="4"/>
      <c r="N16" s="4"/>
    </row>
    <row r="17" spans="1:14" ht="12.75">
      <c r="A17" s="96"/>
      <c r="B17" s="96"/>
      <c r="L17" s="4"/>
      <c r="M17" s="4"/>
      <c r="N17" s="4"/>
    </row>
    <row r="18" spans="1:14" ht="12.75">
      <c r="A18" s="96"/>
      <c r="B18" s="96"/>
      <c r="L18" s="4"/>
      <c r="M18" s="4"/>
      <c r="N18" s="4"/>
    </row>
    <row r="19" spans="1:14" ht="12.75">
      <c r="A19" s="96"/>
      <c r="B19" s="96"/>
      <c r="L19" s="4"/>
      <c r="M19" s="4"/>
      <c r="N19" s="4"/>
    </row>
    <row r="20" spans="1:14" ht="12.75">
      <c r="A20" s="96"/>
      <c r="B20" s="96"/>
      <c r="L20" s="4"/>
      <c r="M20" s="4"/>
      <c r="N20" s="4"/>
    </row>
  </sheetData>
  <mergeCells count="7">
    <mergeCell ref="A9:G9"/>
    <mergeCell ref="F10:H10"/>
    <mergeCell ref="B13:J13"/>
    <mergeCell ref="L5:N5"/>
    <mergeCell ref="L6:N6"/>
    <mergeCell ref="L7:N7"/>
    <mergeCell ref="L8:N8"/>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L18"/>
  <sheetViews>
    <sheetView tabSelected="1" workbookViewId="0" topLeftCell="A7">
      <selection activeCell="B13" sqref="B13"/>
    </sheetView>
  </sheetViews>
  <sheetFormatPr defaultColWidth="9.00390625" defaultRowHeight="12.75"/>
  <cols>
    <col min="1" max="1" width="3.375" style="4" customWidth="1"/>
    <col min="2" max="2" width="53.875" style="4" customWidth="1"/>
    <col min="3" max="3" width="9.125" style="4" customWidth="1"/>
    <col min="4" max="4" width="6.125" style="4" customWidth="1"/>
    <col min="5" max="5" width="5.125" style="4" customWidth="1"/>
    <col min="6" max="6" width="6.75390625" style="4" customWidth="1"/>
    <col min="7" max="7" width="7.125" style="4" customWidth="1"/>
    <col min="8" max="8" width="12.625" style="4" bestFit="1" customWidth="1"/>
    <col min="9" max="9" width="9.375" style="4" customWidth="1"/>
    <col min="10" max="10" width="14.25390625" style="4" customWidth="1"/>
    <col min="11" max="11" width="10.375" style="71" customWidth="1"/>
    <col min="12" max="16384" width="9.125" style="4" customWidth="1"/>
  </cols>
  <sheetData>
    <row r="1" spans="1:11" ht="12.75">
      <c r="A1" s="51"/>
      <c r="B1" s="51"/>
      <c r="C1" s="51"/>
      <c r="D1" s="51"/>
      <c r="E1" s="51"/>
      <c r="F1" s="51"/>
      <c r="G1" s="51"/>
      <c r="H1" s="52" t="s">
        <v>106</v>
      </c>
      <c r="I1" s="53"/>
      <c r="J1" s="51"/>
      <c r="K1" s="54"/>
    </row>
    <row r="2" spans="1:11" ht="15.75">
      <c r="A2" s="51"/>
      <c r="B2" s="80" t="s">
        <v>254</v>
      </c>
      <c r="C2" s="55"/>
      <c r="D2" s="51"/>
      <c r="E2" s="51"/>
      <c r="F2" s="51"/>
      <c r="G2" s="51"/>
      <c r="H2" s="51"/>
      <c r="I2" s="51"/>
      <c r="J2" s="51"/>
      <c r="K2" s="54"/>
    </row>
    <row r="3" spans="1:11" ht="76.5">
      <c r="A3" s="73" t="s">
        <v>170</v>
      </c>
      <c r="B3" s="73" t="s">
        <v>161</v>
      </c>
      <c r="C3" s="73" t="s">
        <v>168</v>
      </c>
      <c r="D3" s="73" t="s">
        <v>238</v>
      </c>
      <c r="E3" s="73" t="s">
        <v>213</v>
      </c>
      <c r="F3" s="74" t="s">
        <v>162</v>
      </c>
      <c r="G3" s="75" t="s">
        <v>163</v>
      </c>
      <c r="H3" s="74" t="s">
        <v>165</v>
      </c>
      <c r="I3" s="76" t="s">
        <v>164</v>
      </c>
      <c r="J3" s="74" t="s">
        <v>166</v>
      </c>
      <c r="K3" s="73" t="s">
        <v>167</v>
      </c>
    </row>
    <row r="4" spans="1:11" ht="12.75">
      <c r="A4" s="77" t="s">
        <v>143</v>
      </c>
      <c r="B4" s="77" t="s">
        <v>145</v>
      </c>
      <c r="C4" s="77" t="s">
        <v>146</v>
      </c>
      <c r="D4" s="77" t="s">
        <v>148</v>
      </c>
      <c r="E4" s="77" t="s">
        <v>150</v>
      </c>
      <c r="F4" s="77" t="s">
        <v>151</v>
      </c>
      <c r="G4" s="77" t="s">
        <v>154</v>
      </c>
      <c r="H4" s="77" t="s">
        <v>155</v>
      </c>
      <c r="I4" s="77" t="s">
        <v>156</v>
      </c>
      <c r="J4" s="77" t="s">
        <v>157</v>
      </c>
      <c r="K4" s="77" t="s">
        <v>158</v>
      </c>
    </row>
    <row r="5" spans="1:12" ht="41.25" customHeight="1">
      <c r="A5" s="1" t="s">
        <v>143</v>
      </c>
      <c r="B5" s="56" t="s">
        <v>239</v>
      </c>
      <c r="C5" s="56"/>
      <c r="D5" s="1" t="s">
        <v>214</v>
      </c>
      <c r="E5" s="1">
        <v>15</v>
      </c>
      <c r="F5" s="57"/>
      <c r="G5" s="57">
        <f aca="true" t="shared" si="0" ref="G5:G11">(F5*I5)+F5</f>
        <v>0</v>
      </c>
      <c r="H5" s="57">
        <f aca="true" t="shared" si="1" ref="H5:H11">E5*F5</f>
        <v>0</v>
      </c>
      <c r="I5" s="58"/>
      <c r="J5" s="57">
        <f aca="true" t="shared" si="2" ref="J5:J11">(H5*I5)+H5</f>
        <v>0</v>
      </c>
      <c r="K5" s="1" t="s">
        <v>215</v>
      </c>
      <c r="L5" s="78"/>
    </row>
    <row r="6" spans="1:11" ht="57.75" customHeight="1">
      <c r="A6" s="1" t="s">
        <v>145</v>
      </c>
      <c r="B6" s="59" t="s">
        <v>216</v>
      </c>
      <c r="C6" s="59"/>
      <c r="D6" s="2" t="s">
        <v>214</v>
      </c>
      <c r="E6" s="1">
        <v>25</v>
      </c>
      <c r="F6" s="60"/>
      <c r="G6" s="57">
        <f t="shared" si="0"/>
        <v>0</v>
      </c>
      <c r="H6" s="57">
        <f t="shared" si="1"/>
        <v>0</v>
      </c>
      <c r="I6" s="58"/>
      <c r="J6" s="57">
        <f t="shared" si="2"/>
        <v>0</v>
      </c>
      <c r="K6" s="2" t="s">
        <v>174</v>
      </c>
    </row>
    <row r="7" spans="1:11" ht="52.5" customHeight="1">
      <c r="A7" s="1" t="s">
        <v>146</v>
      </c>
      <c r="B7" s="59" t="s">
        <v>217</v>
      </c>
      <c r="C7" s="59"/>
      <c r="D7" s="2" t="s">
        <v>214</v>
      </c>
      <c r="E7" s="1">
        <v>35</v>
      </c>
      <c r="F7" s="60"/>
      <c r="G7" s="57">
        <f t="shared" si="0"/>
        <v>0</v>
      </c>
      <c r="H7" s="57">
        <f t="shared" si="1"/>
        <v>0</v>
      </c>
      <c r="I7" s="58"/>
      <c r="J7" s="57">
        <f t="shared" si="2"/>
        <v>0</v>
      </c>
      <c r="K7" s="2" t="s">
        <v>174</v>
      </c>
    </row>
    <row r="8" spans="1:11" ht="39.75" customHeight="1">
      <c r="A8" s="1" t="s">
        <v>148</v>
      </c>
      <c r="B8" s="59" t="s">
        <v>218</v>
      </c>
      <c r="C8" s="59"/>
      <c r="D8" s="2" t="s">
        <v>214</v>
      </c>
      <c r="E8" s="1">
        <v>2</v>
      </c>
      <c r="F8" s="60"/>
      <c r="G8" s="57">
        <f t="shared" si="0"/>
        <v>0</v>
      </c>
      <c r="H8" s="57">
        <f t="shared" si="1"/>
        <v>0</v>
      </c>
      <c r="I8" s="58"/>
      <c r="J8" s="57">
        <f t="shared" si="2"/>
        <v>0</v>
      </c>
      <c r="K8" s="2" t="s">
        <v>174</v>
      </c>
    </row>
    <row r="9" spans="1:11" ht="157.5" customHeight="1">
      <c r="A9" s="1" t="s">
        <v>150</v>
      </c>
      <c r="B9" s="59" t="s">
        <v>246</v>
      </c>
      <c r="C9" s="59"/>
      <c r="D9" s="2" t="s">
        <v>247</v>
      </c>
      <c r="E9" s="2">
        <v>15</v>
      </c>
      <c r="F9" s="60"/>
      <c r="G9" s="57">
        <f t="shared" si="0"/>
        <v>0</v>
      </c>
      <c r="H9" s="57">
        <f t="shared" si="1"/>
        <v>0</v>
      </c>
      <c r="I9" s="58"/>
      <c r="J9" s="57">
        <f t="shared" si="2"/>
        <v>0</v>
      </c>
      <c r="K9" s="1" t="s">
        <v>219</v>
      </c>
    </row>
    <row r="10" spans="1:11" ht="96" customHeight="1">
      <c r="A10" s="1" t="s">
        <v>151</v>
      </c>
      <c r="B10" s="59" t="s">
        <v>244</v>
      </c>
      <c r="C10" s="59"/>
      <c r="D10" s="2" t="s">
        <v>214</v>
      </c>
      <c r="E10" s="2">
        <v>10</v>
      </c>
      <c r="F10" s="60"/>
      <c r="G10" s="57">
        <f>(F10*I10)+F10</f>
        <v>0</v>
      </c>
      <c r="H10" s="57">
        <f>E10*F10</f>
        <v>0</v>
      </c>
      <c r="I10" s="58"/>
      <c r="J10" s="57">
        <f>(H10*I10)+H10</f>
        <v>0</v>
      </c>
      <c r="K10" s="1" t="s">
        <v>219</v>
      </c>
    </row>
    <row r="11" spans="1:11" ht="27.75" customHeight="1">
      <c r="A11" s="1" t="s">
        <v>154</v>
      </c>
      <c r="B11" s="59" t="s">
        <v>245</v>
      </c>
      <c r="C11" s="59"/>
      <c r="D11" s="2" t="s">
        <v>214</v>
      </c>
      <c r="E11" s="2">
        <v>15</v>
      </c>
      <c r="F11" s="60"/>
      <c r="G11" s="57">
        <f t="shared" si="0"/>
        <v>0</v>
      </c>
      <c r="H11" s="57">
        <f t="shared" si="1"/>
        <v>0</v>
      </c>
      <c r="I11" s="58"/>
      <c r="J11" s="57">
        <f t="shared" si="2"/>
        <v>0</v>
      </c>
      <c r="K11" s="2" t="s">
        <v>220</v>
      </c>
    </row>
    <row r="12" spans="1:11" ht="57" customHeight="1">
      <c r="A12" s="1" t="s">
        <v>155</v>
      </c>
      <c r="B12" s="59" t="s">
        <v>253</v>
      </c>
      <c r="C12" s="59"/>
      <c r="D12" s="2" t="s">
        <v>214</v>
      </c>
      <c r="E12" s="2">
        <v>10</v>
      </c>
      <c r="F12" s="60"/>
      <c r="G12" s="57">
        <f>(F12*I12)+F12</f>
        <v>0</v>
      </c>
      <c r="H12" s="57">
        <f>E12*F12</f>
        <v>0</v>
      </c>
      <c r="I12" s="58"/>
      <c r="J12" s="57">
        <f>(H12*I12)+H12</f>
        <v>0</v>
      </c>
      <c r="K12" s="2" t="s">
        <v>220</v>
      </c>
    </row>
    <row r="13" spans="1:11" ht="31.5" customHeight="1">
      <c r="A13" s="1" t="s">
        <v>156</v>
      </c>
      <c r="B13" s="59" t="s">
        <v>312</v>
      </c>
      <c r="C13" s="59"/>
      <c r="D13" s="2" t="s">
        <v>214</v>
      </c>
      <c r="E13" s="2">
        <v>20</v>
      </c>
      <c r="F13" s="60"/>
      <c r="G13" s="57">
        <f>(F13*I13)+F13</f>
        <v>0</v>
      </c>
      <c r="H13" s="57">
        <f>E13*F13</f>
        <v>0</v>
      </c>
      <c r="I13" s="58"/>
      <c r="J13" s="57">
        <f>(H13*I13)+H13</f>
        <v>0</v>
      </c>
      <c r="K13" s="3" t="s">
        <v>240</v>
      </c>
    </row>
    <row r="14" spans="1:11" ht="13.5" thickBot="1">
      <c r="A14" s="61"/>
      <c r="B14" s="262" t="s">
        <v>221</v>
      </c>
      <c r="C14" s="263"/>
      <c r="D14" s="263"/>
      <c r="E14" s="263"/>
      <c r="F14" s="263"/>
      <c r="G14" s="263"/>
      <c r="H14" s="62">
        <f>SUM(H5:H13)</f>
        <v>0</v>
      </c>
      <c r="I14" s="63"/>
      <c r="J14" s="64">
        <f>SUM(J5:J13)</f>
        <v>0</v>
      </c>
      <c r="K14" s="3"/>
    </row>
    <row r="15" spans="1:11" ht="13.5" thickBot="1">
      <c r="A15" s="65"/>
      <c r="B15" s="79"/>
      <c r="C15" s="65"/>
      <c r="D15" s="65"/>
      <c r="E15" s="65"/>
      <c r="F15" s="65"/>
      <c r="G15" s="66" t="s">
        <v>152</v>
      </c>
      <c r="H15" s="67"/>
      <c r="I15" s="68">
        <f>J14-H14</f>
        <v>0</v>
      </c>
      <c r="J15" s="69"/>
      <c r="K15" s="70"/>
    </row>
    <row r="16" spans="1:11" ht="12.75">
      <c r="A16" s="51"/>
      <c r="B16" s="7" t="s">
        <v>43</v>
      </c>
      <c r="C16" s="7"/>
      <c r="D16" s="7"/>
      <c r="E16" s="8"/>
      <c r="F16" s="8"/>
      <c r="G16" s="8"/>
      <c r="I16" s="8"/>
      <c r="J16" s="30"/>
      <c r="K16" s="54"/>
    </row>
    <row r="17" spans="2:10" ht="29.25" customHeight="1">
      <c r="B17" s="260" t="s">
        <v>104</v>
      </c>
      <c r="C17" s="261"/>
      <c r="D17" s="261"/>
      <c r="E17" s="261"/>
      <c r="F17" s="261"/>
      <c r="G17" s="261"/>
      <c r="H17" s="261"/>
      <c r="I17" s="261"/>
      <c r="J17" s="261"/>
    </row>
    <row r="18" ht="15.75" customHeight="1">
      <c r="B18" s="72"/>
    </row>
  </sheetData>
  <mergeCells count="2">
    <mergeCell ref="B17:J17"/>
    <mergeCell ref="B14:G14"/>
  </mergeCells>
  <printOptions/>
  <pageMargins left="0.3937007874015748" right="0.3937007874015748" top="0.3937007874015748" bottom="0.3937007874015748"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4"/>
  <sheetViews>
    <sheetView workbookViewId="0" topLeftCell="A1">
      <selection activeCell="B15" sqref="B15"/>
    </sheetView>
  </sheetViews>
  <sheetFormatPr defaultColWidth="9.00390625" defaultRowHeight="12.75"/>
  <cols>
    <col min="1" max="1" width="3.25390625" style="4" customWidth="1"/>
    <col min="2" max="2" width="50.75390625" style="4" customWidth="1"/>
    <col min="3" max="3" width="11.375" style="4" customWidth="1"/>
    <col min="4" max="4" width="6.125" style="4" customWidth="1"/>
    <col min="5" max="5" width="6.25390625" style="4" customWidth="1"/>
    <col min="6" max="6" width="9.125" style="81" customWidth="1"/>
    <col min="7" max="7" width="7.25390625" style="81" customWidth="1"/>
    <col min="8" max="8" width="10.125" style="81" customWidth="1"/>
    <col min="9" max="9" width="8.625" style="83" bestFit="1" customWidth="1"/>
    <col min="10" max="10" width="10.625" style="81" customWidth="1"/>
    <col min="11" max="16384" width="9.125" style="4" customWidth="1"/>
  </cols>
  <sheetData>
    <row r="1" ht="12.75">
      <c r="H1" s="82" t="s">
        <v>252</v>
      </c>
    </row>
    <row r="2" spans="1:9" ht="15.75">
      <c r="A2" s="103" t="s">
        <v>255</v>
      </c>
      <c r="B2" s="103"/>
      <c r="C2" s="72"/>
      <c r="E2" s="72"/>
      <c r="G2" s="84" t="s">
        <v>167</v>
      </c>
      <c r="H2" s="264" t="s">
        <v>192</v>
      </c>
      <c r="I2" s="265"/>
    </row>
    <row r="3" spans="1:10" ht="12.75">
      <c r="A3" s="86"/>
      <c r="B3" s="86"/>
      <c r="C3" s="86"/>
      <c r="D3" s="86"/>
      <c r="E3" s="86"/>
      <c r="F3" s="86"/>
      <c r="G3" s="86"/>
      <c r="H3" s="86"/>
      <c r="I3" s="86"/>
      <c r="J3" s="86"/>
    </row>
    <row r="4" spans="1:10" ht="31.5" customHeight="1">
      <c r="A4" s="97" t="s">
        <v>170</v>
      </c>
      <c r="B4" s="97" t="s">
        <v>161</v>
      </c>
      <c r="C4" s="73" t="s">
        <v>168</v>
      </c>
      <c r="D4" s="97" t="s">
        <v>171</v>
      </c>
      <c r="E4" s="97" t="s">
        <v>213</v>
      </c>
      <c r="F4" s="98" t="s">
        <v>162</v>
      </c>
      <c r="G4" s="75" t="s">
        <v>163</v>
      </c>
      <c r="H4" s="98" t="s">
        <v>165</v>
      </c>
      <c r="I4" s="99" t="s">
        <v>164</v>
      </c>
      <c r="J4" s="98" t="s">
        <v>166</v>
      </c>
    </row>
    <row r="5" spans="1:10" ht="12.75">
      <c r="A5" s="100" t="s">
        <v>143</v>
      </c>
      <c r="B5" s="100" t="s">
        <v>145</v>
      </c>
      <c r="C5" s="100" t="s">
        <v>146</v>
      </c>
      <c r="D5" s="100" t="s">
        <v>148</v>
      </c>
      <c r="E5" s="100" t="s">
        <v>150</v>
      </c>
      <c r="F5" s="100" t="s">
        <v>151</v>
      </c>
      <c r="G5" s="100" t="s">
        <v>154</v>
      </c>
      <c r="H5" s="100" t="s">
        <v>155</v>
      </c>
      <c r="I5" s="100" t="s">
        <v>156</v>
      </c>
      <c r="J5" s="100" t="s">
        <v>157</v>
      </c>
    </row>
    <row r="6" spans="1:10" ht="184.5" customHeight="1" thickBot="1">
      <c r="A6" s="87" t="s">
        <v>143</v>
      </c>
      <c r="B6" s="101" t="s">
        <v>121</v>
      </c>
      <c r="C6" s="101"/>
      <c r="D6" s="87" t="s">
        <v>153</v>
      </c>
      <c r="E6" s="87">
        <v>10</v>
      </c>
      <c r="F6" s="20"/>
      <c r="G6" s="20">
        <f>(F6*I6)+F6</f>
        <v>0</v>
      </c>
      <c r="H6" s="88">
        <f>E6*F6</f>
        <v>0</v>
      </c>
      <c r="I6" s="89"/>
      <c r="J6" s="88">
        <f>(H6*I6)+H6</f>
        <v>0</v>
      </c>
    </row>
    <row r="7" spans="1:10" ht="13.5" thickBot="1">
      <c r="A7" s="102"/>
      <c r="B7" s="263" t="s">
        <v>212</v>
      </c>
      <c r="C7" s="259"/>
      <c r="D7" s="259"/>
      <c r="E7" s="259"/>
      <c r="F7" s="259"/>
      <c r="G7" s="259"/>
      <c r="H7" s="90">
        <f>SUM(H6)</f>
        <v>0</v>
      </c>
      <c r="I7" s="91"/>
      <c r="J7" s="92">
        <f>SUM(J6)</f>
        <v>0</v>
      </c>
    </row>
    <row r="8" spans="7:9" ht="13.5" thickBot="1">
      <c r="G8" s="93" t="s">
        <v>152</v>
      </c>
      <c r="H8" s="94"/>
      <c r="I8" s="95">
        <f>J7-H7</f>
        <v>0</v>
      </c>
    </row>
    <row r="9" spans="1:11" ht="12.75">
      <c r="A9" s="96"/>
      <c r="B9" s="7" t="s">
        <v>43</v>
      </c>
      <c r="C9" s="7"/>
      <c r="D9" s="7"/>
      <c r="E9" s="8"/>
      <c r="F9" s="8"/>
      <c r="G9" s="8"/>
      <c r="H9" s="4"/>
      <c r="I9" s="8"/>
      <c r="J9" s="30"/>
      <c r="K9" s="96"/>
    </row>
    <row r="10" spans="2:10" ht="24" customHeight="1">
      <c r="B10" s="260" t="s">
        <v>104</v>
      </c>
      <c r="C10" s="261"/>
      <c r="D10" s="261"/>
      <c r="E10" s="261"/>
      <c r="F10" s="261"/>
      <c r="G10" s="261"/>
      <c r="H10" s="261"/>
      <c r="I10" s="261"/>
      <c r="J10" s="261"/>
    </row>
    <row r="11" spans="2:10" ht="12.75">
      <c r="B11" s="72"/>
      <c r="C11" s="72"/>
      <c r="H11" s="83"/>
      <c r="I11" s="81"/>
      <c r="J11" s="4"/>
    </row>
    <row r="12" spans="8:10" ht="12.75">
      <c r="H12" s="83"/>
      <c r="I12" s="81"/>
      <c r="J12" s="4"/>
    </row>
    <row r="13" spans="5:10" ht="12.75">
      <c r="E13" s="81"/>
      <c r="G13" s="83"/>
      <c r="I13" s="4"/>
      <c r="J13" s="4"/>
    </row>
    <row r="14" spans="8:10" ht="12.75">
      <c r="H14" s="83"/>
      <c r="I14" s="81"/>
      <c r="J14" s="4"/>
    </row>
  </sheetData>
  <mergeCells count="3">
    <mergeCell ref="H2:I2"/>
    <mergeCell ref="B10:J10"/>
    <mergeCell ref="B7:G7"/>
  </mergeCells>
  <printOptions/>
  <pageMargins left="1.3779527559055118" right="0.5905511811023623"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16"/>
  <sheetViews>
    <sheetView workbookViewId="0" topLeftCell="A1">
      <selection activeCell="B14" sqref="B14"/>
    </sheetView>
  </sheetViews>
  <sheetFormatPr defaultColWidth="9.00390625" defaultRowHeight="12.75"/>
  <cols>
    <col min="1" max="1" width="3.625" style="4" customWidth="1"/>
    <col min="2" max="2" width="54.75390625" style="4" customWidth="1"/>
    <col min="3" max="3" width="11.00390625" style="4" customWidth="1"/>
    <col min="4" max="4" width="5.625" style="4" customWidth="1"/>
    <col min="5" max="5" width="4.75390625" style="4" customWidth="1"/>
    <col min="6" max="6" width="9.125" style="4" customWidth="1"/>
    <col min="7" max="7" width="6.75390625" style="4" customWidth="1"/>
    <col min="8" max="8" width="9.125" style="4" customWidth="1"/>
    <col min="9" max="9" width="12.375" style="4" bestFit="1" customWidth="1"/>
    <col min="10" max="10" width="12.375" style="4" customWidth="1"/>
    <col min="11" max="11" width="10.875" style="18" customWidth="1"/>
    <col min="12" max="16384" width="9.125" style="4" customWidth="1"/>
  </cols>
  <sheetData>
    <row r="1" ht="12.75">
      <c r="H1" s="5" t="s">
        <v>250</v>
      </c>
    </row>
    <row r="2" spans="2:3" ht="15.75">
      <c r="B2" s="103" t="s">
        <v>248</v>
      </c>
      <c r="C2" s="72"/>
    </row>
    <row r="4" spans="1:11" s="71" customFormat="1" ht="51">
      <c r="A4" s="87" t="s">
        <v>170</v>
      </c>
      <c r="B4" s="87" t="s">
        <v>224</v>
      </c>
      <c r="C4" s="2" t="s">
        <v>168</v>
      </c>
      <c r="D4" s="87" t="s">
        <v>225</v>
      </c>
      <c r="E4" s="122" t="s">
        <v>213</v>
      </c>
      <c r="F4" s="123" t="s">
        <v>226</v>
      </c>
      <c r="G4" s="123" t="s">
        <v>227</v>
      </c>
      <c r="H4" s="123" t="s">
        <v>228</v>
      </c>
      <c r="I4" s="123" t="s">
        <v>165</v>
      </c>
      <c r="J4" s="123" t="s">
        <v>166</v>
      </c>
      <c r="K4" s="87" t="s">
        <v>167</v>
      </c>
    </row>
    <row r="5" spans="1:11" s="71" customFormat="1" ht="12.75">
      <c r="A5" s="87" t="s">
        <v>143</v>
      </c>
      <c r="B5" s="87" t="s">
        <v>145</v>
      </c>
      <c r="C5" s="87" t="s">
        <v>146</v>
      </c>
      <c r="D5" s="87" t="s">
        <v>148</v>
      </c>
      <c r="E5" s="87" t="s">
        <v>150</v>
      </c>
      <c r="F5" s="87" t="s">
        <v>151</v>
      </c>
      <c r="G5" s="87" t="s">
        <v>154</v>
      </c>
      <c r="H5" s="87" t="s">
        <v>155</v>
      </c>
      <c r="I5" s="87" t="s">
        <v>156</v>
      </c>
      <c r="J5" s="87" t="s">
        <v>157</v>
      </c>
      <c r="K5" s="87" t="s">
        <v>158</v>
      </c>
    </row>
    <row r="6" spans="1:11" ht="191.25" customHeight="1">
      <c r="A6" s="87" t="s">
        <v>143</v>
      </c>
      <c r="B6" s="101" t="s">
        <v>229</v>
      </c>
      <c r="C6" s="101"/>
      <c r="D6" s="87" t="s">
        <v>144</v>
      </c>
      <c r="E6" s="104">
        <v>7</v>
      </c>
      <c r="F6" s="105"/>
      <c r="G6" s="106"/>
      <c r="H6" s="107">
        <f>(F6*G6)+F6</f>
        <v>0</v>
      </c>
      <c r="I6" s="20">
        <f>(E6*F6)</f>
        <v>0</v>
      </c>
      <c r="J6" s="20">
        <f>(I6*G6)+I6</f>
        <v>0</v>
      </c>
      <c r="K6" s="108" t="s">
        <v>230</v>
      </c>
    </row>
    <row r="7" spans="1:11" ht="171.75" customHeight="1">
      <c r="A7" s="87" t="s">
        <v>145</v>
      </c>
      <c r="B7" s="43" t="s">
        <v>242</v>
      </c>
      <c r="C7" s="43"/>
      <c r="D7" s="87" t="s">
        <v>144</v>
      </c>
      <c r="E7" s="124">
        <v>1</v>
      </c>
      <c r="F7" s="105"/>
      <c r="G7" s="106"/>
      <c r="H7" s="107">
        <f>(F7*G7)+F7</f>
        <v>0</v>
      </c>
      <c r="I7" s="20">
        <f>(E7*F7)</f>
        <v>0</v>
      </c>
      <c r="J7" s="20">
        <f>(I7*G7)+I7</f>
        <v>0</v>
      </c>
      <c r="K7" s="108" t="s">
        <v>230</v>
      </c>
    </row>
    <row r="8" spans="1:11" ht="48" customHeight="1">
      <c r="A8" s="87" t="s">
        <v>146</v>
      </c>
      <c r="B8" s="125" t="s">
        <v>231</v>
      </c>
      <c r="C8" s="125"/>
      <c r="D8" s="123" t="s">
        <v>232</v>
      </c>
      <c r="E8" s="109">
        <v>1</v>
      </c>
      <c r="F8" s="110"/>
      <c r="G8" s="111"/>
      <c r="H8" s="107">
        <f>(F8*G8)+F8</f>
        <v>0</v>
      </c>
      <c r="I8" s="20">
        <f>(E8*F8)</f>
        <v>0</v>
      </c>
      <c r="J8" s="20">
        <f>(I8*G8)+I8</f>
        <v>0</v>
      </c>
      <c r="K8" s="108" t="s">
        <v>182</v>
      </c>
    </row>
    <row r="9" spans="1:11" ht="36" customHeight="1">
      <c r="A9" s="87" t="s">
        <v>148</v>
      </c>
      <c r="B9" s="126" t="s">
        <v>233</v>
      </c>
      <c r="C9" s="126"/>
      <c r="D9" s="87" t="s">
        <v>232</v>
      </c>
      <c r="E9" s="108">
        <v>1</v>
      </c>
      <c r="F9" s="112"/>
      <c r="G9" s="106"/>
      <c r="H9" s="107">
        <f>(F9*G9)+F9</f>
        <v>0</v>
      </c>
      <c r="I9" s="20">
        <f>(E9*F9)</f>
        <v>0</v>
      </c>
      <c r="J9" s="20">
        <f>(I9*G9)+I9</f>
        <v>0</v>
      </c>
      <c r="K9" s="108" t="s">
        <v>234</v>
      </c>
    </row>
    <row r="10" spans="1:11" ht="47.25" customHeight="1">
      <c r="A10" s="87" t="s">
        <v>150</v>
      </c>
      <c r="B10" s="126" t="s">
        <v>235</v>
      </c>
      <c r="C10" s="126"/>
      <c r="D10" s="87" t="s">
        <v>232</v>
      </c>
      <c r="E10" s="108">
        <v>1</v>
      </c>
      <c r="F10" s="112"/>
      <c r="G10" s="106"/>
      <c r="H10" s="107">
        <f>(F10*G10)+F10</f>
        <v>0</v>
      </c>
      <c r="I10" s="20">
        <f>(E10*F10)</f>
        <v>0</v>
      </c>
      <c r="J10" s="20">
        <f>(I10*G10)+I10</f>
        <v>0</v>
      </c>
      <c r="K10" s="108" t="s">
        <v>234</v>
      </c>
    </row>
    <row r="11" spans="1:10" ht="18" customHeight="1" thickBot="1">
      <c r="A11" s="113"/>
      <c r="B11" s="251" t="s">
        <v>147</v>
      </c>
      <c r="C11" s="252"/>
      <c r="D11" s="252"/>
      <c r="E11" s="252"/>
      <c r="F11" s="252"/>
      <c r="G11" s="252"/>
      <c r="H11" s="266"/>
      <c r="I11" s="114">
        <f>SUM(I6:I10)</f>
        <v>0</v>
      </c>
      <c r="J11" s="115">
        <f>SUM(J6:J10)</f>
        <v>0</v>
      </c>
    </row>
    <row r="12" spans="1:10" ht="12.75" customHeight="1" thickBot="1">
      <c r="A12" s="96"/>
      <c r="B12" s="96"/>
      <c r="C12" s="96"/>
      <c r="D12" s="96"/>
      <c r="E12" s="96"/>
      <c r="F12" s="116"/>
      <c r="G12" s="117" t="s">
        <v>236</v>
      </c>
      <c r="H12" s="118"/>
      <c r="I12" s="119">
        <f>J11-I11</f>
        <v>0</v>
      </c>
      <c r="J12" s="120"/>
    </row>
    <row r="13" spans="2:10" ht="12.75">
      <c r="B13" s="121"/>
      <c r="C13" s="121"/>
      <c r="D13" s="85"/>
      <c r="E13" s="85"/>
      <c r="J13" s="30"/>
    </row>
    <row r="14" spans="2:10" ht="12.75">
      <c r="B14" s="7" t="s">
        <v>43</v>
      </c>
      <c r="C14" s="7"/>
      <c r="D14" s="7"/>
      <c r="E14" s="8"/>
      <c r="F14" s="8"/>
      <c r="G14" s="8"/>
      <c r="I14" s="8"/>
      <c r="J14" s="30"/>
    </row>
    <row r="15" spans="2:10" ht="30.75" customHeight="1">
      <c r="B15" s="260" t="s">
        <v>107</v>
      </c>
      <c r="C15" s="261"/>
      <c r="D15" s="261"/>
      <c r="E15" s="261"/>
      <c r="F15" s="261"/>
      <c r="G15" s="261"/>
      <c r="H15" s="261"/>
      <c r="I15" s="261"/>
      <c r="J15" s="261"/>
    </row>
    <row r="16" spans="2:8" ht="12.75">
      <c r="B16" s="121"/>
      <c r="C16" s="121"/>
      <c r="F16" s="85"/>
      <c r="G16" s="85"/>
      <c r="H16" s="85"/>
    </row>
  </sheetData>
  <mergeCells count="2">
    <mergeCell ref="B11:H11"/>
    <mergeCell ref="B15:J15"/>
  </mergeCells>
  <printOptions/>
  <pageMargins left="0.3937007874015748" right="0.3937007874015748" top="0.984251968503937" bottom="0.984251968503937" header="0.5118110236220472" footer="0.5118110236220472"/>
  <pageSetup fitToHeight="1" fitToWidth="1" horizontalDpi="300" verticalDpi="300" orientation="landscape" paperSize="9" scale="66" r:id="rId1"/>
</worksheet>
</file>

<file path=xl/worksheets/sheet5.xml><?xml version="1.0" encoding="utf-8"?>
<worksheet xmlns="http://schemas.openxmlformats.org/spreadsheetml/2006/main" xmlns:r="http://schemas.openxmlformats.org/officeDocument/2006/relationships">
  <dimension ref="A1:K12"/>
  <sheetViews>
    <sheetView workbookViewId="0" topLeftCell="A1">
      <selection activeCell="F21" sqref="F21"/>
    </sheetView>
  </sheetViews>
  <sheetFormatPr defaultColWidth="9.00390625" defaultRowHeight="12.75"/>
  <cols>
    <col min="1" max="1" width="3.625" style="4" customWidth="1"/>
    <col min="2" max="2" width="45.25390625" style="4" customWidth="1"/>
    <col min="3" max="3" width="8.875" style="4" customWidth="1"/>
    <col min="4" max="4" width="5.625" style="4" customWidth="1"/>
    <col min="5" max="5" width="4.75390625" style="4" customWidth="1"/>
    <col min="6" max="6" width="9.125" style="4" customWidth="1"/>
    <col min="7" max="7" width="6.75390625" style="4" customWidth="1"/>
    <col min="8" max="8" width="9.125" style="4" customWidth="1"/>
    <col min="9" max="9" width="11.375" style="4" bestFit="1" customWidth="1"/>
    <col min="10" max="10" width="10.875" style="4" customWidth="1"/>
    <col min="11" max="11" width="10.875" style="18" customWidth="1"/>
    <col min="12" max="16384" width="9.125" style="4" customWidth="1"/>
  </cols>
  <sheetData>
    <row r="1" ht="12.75">
      <c r="H1" s="5" t="s">
        <v>241</v>
      </c>
    </row>
    <row r="2" spans="2:3" ht="15.75">
      <c r="B2" s="103" t="s">
        <v>249</v>
      </c>
      <c r="C2" s="72"/>
    </row>
    <row r="4" spans="1:11" s="71" customFormat="1" ht="63.75">
      <c r="A4" s="87" t="s">
        <v>170</v>
      </c>
      <c r="B4" s="87" t="s">
        <v>224</v>
      </c>
      <c r="C4" s="2" t="s">
        <v>168</v>
      </c>
      <c r="D4" s="87" t="s">
        <v>225</v>
      </c>
      <c r="E4" s="122" t="s">
        <v>213</v>
      </c>
      <c r="F4" s="123" t="s">
        <v>226</v>
      </c>
      <c r="G4" s="123" t="s">
        <v>227</v>
      </c>
      <c r="H4" s="123" t="s">
        <v>228</v>
      </c>
      <c r="I4" s="123" t="s">
        <v>165</v>
      </c>
      <c r="J4" s="123" t="s">
        <v>166</v>
      </c>
      <c r="K4" s="87" t="s">
        <v>167</v>
      </c>
    </row>
    <row r="5" spans="1:11" s="71" customFormat="1" ht="12.75">
      <c r="A5" s="87" t="s">
        <v>143</v>
      </c>
      <c r="B5" s="87" t="s">
        <v>145</v>
      </c>
      <c r="C5" s="87" t="s">
        <v>146</v>
      </c>
      <c r="D5" s="87" t="s">
        <v>148</v>
      </c>
      <c r="E5" s="87" t="s">
        <v>150</v>
      </c>
      <c r="F5" s="87" t="s">
        <v>151</v>
      </c>
      <c r="G5" s="87" t="s">
        <v>154</v>
      </c>
      <c r="H5" s="87" t="s">
        <v>155</v>
      </c>
      <c r="I5" s="87" t="s">
        <v>156</v>
      </c>
      <c r="J5" s="87" t="s">
        <v>157</v>
      </c>
      <c r="K5" s="87" t="s">
        <v>158</v>
      </c>
    </row>
    <row r="6" spans="1:11" s="18" customFormat="1" ht="53.25" customHeight="1">
      <c r="A6" s="87" t="s">
        <v>143</v>
      </c>
      <c r="B6" s="127" t="s">
        <v>251</v>
      </c>
      <c r="C6" s="127"/>
      <c r="D6" s="134" t="s">
        <v>144</v>
      </c>
      <c r="E6" s="128">
        <v>3</v>
      </c>
      <c r="F6" s="129"/>
      <c r="G6" s="130"/>
      <c r="H6" s="131">
        <f>(F6*G6)+F6</f>
        <v>0</v>
      </c>
      <c r="I6" s="20">
        <f>(E6*F6)</f>
        <v>0</v>
      </c>
      <c r="J6" s="20">
        <f>(I6*G6)+I6</f>
        <v>0</v>
      </c>
      <c r="K6" s="3" t="s">
        <v>240</v>
      </c>
    </row>
    <row r="7" spans="1:10" ht="18" customHeight="1" thickBot="1">
      <c r="A7" s="113"/>
      <c r="B7" s="263" t="s">
        <v>147</v>
      </c>
      <c r="C7" s="263"/>
      <c r="D7" s="263"/>
      <c r="E7" s="263"/>
      <c r="F7" s="263"/>
      <c r="G7" s="263"/>
      <c r="H7" s="263"/>
      <c r="I7" s="114">
        <f>SUM(I6:I6)</f>
        <v>0</v>
      </c>
      <c r="J7" s="115">
        <f>SUM(J6:J6)</f>
        <v>0</v>
      </c>
    </row>
    <row r="8" spans="1:10" ht="21.75" customHeight="1" thickBot="1">
      <c r="A8" s="96"/>
      <c r="B8" s="96" t="s">
        <v>140</v>
      </c>
      <c r="C8" s="96"/>
      <c r="D8" s="96"/>
      <c r="E8" s="96"/>
      <c r="F8" s="116"/>
      <c r="G8" s="117" t="s">
        <v>236</v>
      </c>
      <c r="H8" s="132"/>
      <c r="I8" s="133">
        <f>J7-I7</f>
        <v>0</v>
      </c>
      <c r="J8" s="120"/>
    </row>
    <row r="9" spans="2:10" ht="12.75">
      <c r="B9" s="121"/>
      <c r="C9" s="121"/>
      <c r="D9" s="85"/>
      <c r="E9" s="85"/>
      <c r="J9" s="30"/>
    </row>
    <row r="10" spans="2:10" ht="28.5" customHeight="1">
      <c r="B10" s="260" t="s">
        <v>108</v>
      </c>
      <c r="C10" s="261"/>
      <c r="D10" s="261"/>
      <c r="E10" s="261"/>
      <c r="F10" s="261"/>
      <c r="G10" s="261"/>
      <c r="H10" s="261"/>
      <c r="I10" s="261"/>
      <c r="J10" s="261"/>
    </row>
    <row r="12" spans="2:3" ht="12.75">
      <c r="B12" s="72"/>
      <c r="C12" s="72"/>
    </row>
  </sheetData>
  <mergeCells count="2">
    <mergeCell ref="B7:H7"/>
    <mergeCell ref="B10:J10"/>
  </mergeCells>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IV29"/>
  <sheetViews>
    <sheetView workbookViewId="0" topLeftCell="A1">
      <selection activeCell="E13" sqref="E13"/>
    </sheetView>
  </sheetViews>
  <sheetFormatPr defaultColWidth="9.00390625" defaultRowHeight="12.75"/>
  <cols>
    <col min="1" max="1" width="4.125" style="4" customWidth="1"/>
    <col min="2" max="2" width="56.75390625" style="4" bestFit="1" customWidth="1"/>
    <col min="3" max="3" width="9.125" style="71" customWidth="1"/>
    <col min="4" max="4" width="9.125" style="4" customWidth="1"/>
    <col min="5" max="5" width="8.75390625" style="4" customWidth="1"/>
    <col min="6" max="7" width="9.125" style="4" customWidth="1"/>
    <col min="8" max="8" width="11.875" style="4" bestFit="1" customWidth="1"/>
    <col min="9" max="9" width="9.75390625" style="4" bestFit="1" customWidth="1"/>
    <col min="10" max="10" width="12.625" style="4" customWidth="1"/>
    <col min="11" max="16384" width="9.125" style="4" customWidth="1"/>
  </cols>
  <sheetData>
    <row r="1" spans="1:256" ht="12.75">
      <c r="A1" s="163"/>
      <c r="B1" s="163"/>
      <c r="C1" s="163"/>
      <c r="D1" s="163"/>
      <c r="F1" s="163"/>
      <c r="G1" s="164" t="s">
        <v>280</v>
      </c>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63"/>
    </row>
    <row r="2" spans="1:11" ht="15" customHeight="1">
      <c r="A2" s="173" t="s">
        <v>279</v>
      </c>
      <c r="E2" s="165" t="s">
        <v>256</v>
      </c>
      <c r="G2" s="85" t="s">
        <v>257</v>
      </c>
      <c r="H2" s="85"/>
      <c r="I2" s="85"/>
      <c r="J2" s="85"/>
      <c r="K2" s="166"/>
    </row>
    <row r="3" spans="1:11" ht="15" customHeight="1">
      <c r="A3" s="135"/>
      <c r="E3" s="136"/>
      <c r="G3" s="137"/>
      <c r="I3" s="137"/>
      <c r="J3" s="137"/>
      <c r="K3" s="166"/>
    </row>
    <row r="4" spans="1:16" ht="33.75" customHeight="1">
      <c r="A4" s="151" t="s">
        <v>258</v>
      </c>
      <c r="B4" s="151" t="s">
        <v>161</v>
      </c>
      <c r="C4" s="167" t="s">
        <v>259</v>
      </c>
      <c r="D4" s="151" t="s">
        <v>260</v>
      </c>
      <c r="E4" s="151" t="s">
        <v>213</v>
      </c>
      <c r="F4" s="154" t="s">
        <v>162</v>
      </c>
      <c r="G4" s="168" t="s">
        <v>163</v>
      </c>
      <c r="H4" s="154" t="s">
        <v>165</v>
      </c>
      <c r="I4" s="155" t="s">
        <v>164</v>
      </c>
      <c r="J4" s="154" t="s">
        <v>166</v>
      </c>
      <c r="K4" s="156"/>
      <c r="P4" s="138"/>
    </row>
    <row r="5" spans="1:11" ht="9" customHeight="1">
      <c r="A5" s="151" t="s">
        <v>143</v>
      </c>
      <c r="B5" s="151" t="s">
        <v>145</v>
      </c>
      <c r="C5" s="151" t="s">
        <v>146</v>
      </c>
      <c r="D5" s="151" t="s">
        <v>148</v>
      </c>
      <c r="E5" s="151" t="s">
        <v>150</v>
      </c>
      <c r="F5" s="151" t="s">
        <v>151</v>
      </c>
      <c r="G5" s="151" t="s">
        <v>154</v>
      </c>
      <c r="H5" s="151" t="s">
        <v>155</v>
      </c>
      <c r="I5" s="151" t="s">
        <v>156</v>
      </c>
      <c r="J5" s="151" t="s">
        <v>157</v>
      </c>
      <c r="K5" s="156"/>
    </row>
    <row r="6" spans="1:11" ht="60" customHeight="1">
      <c r="A6" s="139" t="s">
        <v>143</v>
      </c>
      <c r="B6" s="125" t="s">
        <v>261</v>
      </c>
      <c r="C6" s="123"/>
      <c r="D6" s="139" t="s">
        <v>149</v>
      </c>
      <c r="E6" s="140">
        <v>100</v>
      </c>
      <c r="F6" s="141"/>
      <c r="G6" s="142">
        <f aca="true" t="shared" si="0" ref="G6:G24">(F6*I6)+F6</f>
        <v>0</v>
      </c>
      <c r="H6" s="142">
        <f>(E6*F6)</f>
        <v>0</v>
      </c>
      <c r="I6" s="143"/>
      <c r="J6" s="142">
        <f aca="true" t="shared" si="1" ref="J6:J24">(H6*I6)+H6</f>
        <v>0</v>
      </c>
      <c r="K6" s="144"/>
    </row>
    <row r="7" spans="1:11" ht="24" customHeight="1">
      <c r="A7" s="139" t="s">
        <v>145</v>
      </c>
      <c r="B7" s="125" t="s">
        <v>262</v>
      </c>
      <c r="C7" s="123"/>
      <c r="D7" s="145" t="s">
        <v>149</v>
      </c>
      <c r="E7" s="146">
        <v>150</v>
      </c>
      <c r="F7" s="141"/>
      <c r="G7" s="147">
        <f t="shared" si="0"/>
        <v>0</v>
      </c>
      <c r="H7" s="142">
        <f aca="true" t="shared" si="2" ref="H7:H24">(E7*F7)</f>
        <v>0</v>
      </c>
      <c r="I7" s="143"/>
      <c r="J7" s="142">
        <f t="shared" si="1"/>
        <v>0</v>
      </c>
      <c r="K7" s="148"/>
    </row>
    <row r="8" spans="1:11" ht="27" customHeight="1">
      <c r="A8" s="139" t="s">
        <v>146</v>
      </c>
      <c r="B8" s="125" t="s">
        <v>263</v>
      </c>
      <c r="C8" s="123"/>
      <c r="D8" s="145" t="s">
        <v>149</v>
      </c>
      <c r="E8" s="146">
        <v>1600</v>
      </c>
      <c r="F8" s="141"/>
      <c r="G8" s="147">
        <f t="shared" si="0"/>
        <v>0</v>
      </c>
      <c r="H8" s="142">
        <f t="shared" si="2"/>
        <v>0</v>
      </c>
      <c r="I8" s="143"/>
      <c r="J8" s="142">
        <f t="shared" si="1"/>
        <v>0</v>
      </c>
      <c r="K8" s="148"/>
    </row>
    <row r="9" spans="1:11" ht="40.5" customHeight="1">
      <c r="A9" s="139" t="s">
        <v>148</v>
      </c>
      <c r="B9" s="125" t="s">
        <v>122</v>
      </c>
      <c r="C9" s="123"/>
      <c r="D9" s="145" t="s">
        <v>149</v>
      </c>
      <c r="E9" s="146">
        <v>30</v>
      </c>
      <c r="F9" s="141"/>
      <c r="G9" s="147">
        <f t="shared" si="0"/>
        <v>0</v>
      </c>
      <c r="H9" s="142">
        <f t="shared" si="2"/>
        <v>0</v>
      </c>
      <c r="I9" s="143"/>
      <c r="J9" s="142">
        <f t="shared" si="1"/>
        <v>0</v>
      </c>
      <c r="K9" s="148"/>
    </row>
    <row r="10" spans="1:11" ht="48.75" customHeight="1">
      <c r="A10" s="139" t="s">
        <v>150</v>
      </c>
      <c r="B10" s="125" t="s">
        <v>141</v>
      </c>
      <c r="C10" s="123"/>
      <c r="D10" s="145" t="s">
        <v>264</v>
      </c>
      <c r="E10" s="146">
        <v>10</v>
      </c>
      <c r="F10" s="141"/>
      <c r="G10" s="147">
        <f t="shared" si="0"/>
        <v>0</v>
      </c>
      <c r="H10" s="142">
        <f t="shared" si="2"/>
        <v>0</v>
      </c>
      <c r="I10" s="143"/>
      <c r="J10" s="142">
        <f t="shared" si="1"/>
        <v>0</v>
      </c>
      <c r="K10" s="148"/>
    </row>
    <row r="11" spans="1:11" ht="55.5" customHeight="1">
      <c r="A11" s="139" t="s">
        <v>151</v>
      </c>
      <c r="B11" s="125" t="s">
        <v>265</v>
      </c>
      <c r="C11" s="123"/>
      <c r="D11" s="145" t="s">
        <v>266</v>
      </c>
      <c r="E11" s="146">
        <v>40</v>
      </c>
      <c r="F11" s="141"/>
      <c r="G11" s="147">
        <f t="shared" si="0"/>
        <v>0</v>
      </c>
      <c r="H11" s="142">
        <f t="shared" si="2"/>
        <v>0</v>
      </c>
      <c r="I11" s="143"/>
      <c r="J11" s="142">
        <f t="shared" si="1"/>
        <v>0</v>
      </c>
      <c r="K11" s="148"/>
    </row>
    <row r="12" spans="1:11" ht="39.75" customHeight="1">
      <c r="A12" s="139" t="s">
        <v>154</v>
      </c>
      <c r="B12" s="125" t="s">
        <v>267</v>
      </c>
      <c r="C12" s="123"/>
      <c r="D12" s="145" t="s">
        <v>266</v>
      </c>
      <c r="E12" s="146">
        <v>5</v>
      </c>
      <c r="F12" s="141"/>
      <c r="G12" s="147">
        <f t="shared" si="0"/>
        <v>0</v>
      </c>
      <c r="H12" s="142">
        <f t="shared" si="2"/>
        <v>0</v>
      </c>
      <c r="I12" s="143"/>
      <c r="J12" s="142">
        <f t="shared" si="1"/>
        <v>0</v>
      </c>
      <c r="K12" s="148"/>
    </row>
    <row r="13" spans="1:11" ht="12.75">
      <c r="A13" s="139" t="s">
        <v>155</v>
      </c>
      <c r="B13" s="125" t="s">
        <v>268</v>
      </c>
      <c r="C13" s="123"/>
      <c r="D13" s="145" t="s">
        <v>149</v>
      </c>
      <c r="E13" s="146">
        <v>80</v>
      </c>
      <c r="F13" s="141"/>
      <c r="G13" s="147">
        <f t="shared" si="0"/>
        <v>0</v>
      </c>
      <c r="H13" s="142">
        <f t="shared" si="2"/>
        <v>0</v>
      </c>
      <c r="I13" s="143"/>
      <c r="J13" s="142">
        <f t="shared" si="1"/>
        <v>0</v>
      </c>
      <c r="K13" s="148"/>
    </row>
    <row r="14" spans="1:11" ht="61.5" customHeight="1">
      <c r="A14" s="139" t="s">
        <v>156</v>
      </c>
      <c r="B14" s="125" t="s">
        <v>123</v>
      </c>
      <c r="C14" s="123"/>
      <c r="D14" s="145" t="s">
        <v>149</v>
      </c>
      <c r="E14" s="146">
        <v>50</v>
      </c>
      <c r="F14" s="141"/>
      <c r="G14" s="147">
        <f t="shared" si="0"/>
        <v>0</v>
      </c>
      <c r="H14" s="142">
        <f t="shared" si="2"/>
        <v>0</v>
      </c>
      <c r="I14" s="143"/>
      <c r="J14" s="142">
        <f t="shared" si="1"/>
        <v>0</v>
      </c>
      <c r="K14" s="148"/>
    </row>
    <row r="15" spans="1:11" ht="36" customHeight="1">
      <c r="A15" s="139" t="s">
        <v>157</v>
      </c>
      <c r="B15" s="125" t="s">
        <v>269</v>
      </c>
      <c r="C15" s="123"/>
      <c r="D15" s="145" t="s">
        <v>149</v>
      </c>
      <c r="E15" s="146">
        <v>30</v>
      </c>
      <c r="F15" s="141"/>
      <c r="G15" s="147">
        <f t="shared" si="0"/>
        <v>0</v>
      </c>
      <c r="H15" s="142">
        <f t="shared" si="2"/>
        <v>0</v>
      </c>
      <c r="I15" s="143"/>
      <c r="J15" s="142">
        <f t="shared" si="1"/>
        <v>0</v>
      </c>
      <c r="K15" s="148"/>
    </row>
    <row r="16" spans="1:11" ht="12.75">
      <c r="A16" s="139" t="s">
        <v>158</v>
      </c>
      <c r="B16" s="125" t="s">
        <v>270</v>
      </c>
      <c r="C16" s="123"/>
      <c r="D16" s="145" t="s">
        <v>149</v>
      </c>
      <c r="E16" s="146">
        <v>60</v>
      </c>
      <c r="F16" s="141"/>
      <c r="G16" s="147">
        <f t="shared" si="0"/>
        <v>0</v>
      </c>
      <c r="H16" s="142">
        <f t="shared" si="2"/>
        <v>0</v>
      </c>
      <c r="I16" s="143"/>
      <c r="J16" s="142">
        <f t="shared" si="1"/>
        <v>0</v>
      </c>
      <c r="K16" s="148"/>
    </row>
    <row r="17" spans="1:11" ht="30" customHeight="1">
      <c r="A17" s="139" t="s">
        <v>159</v>
      </c>
      <c r="B17" s="125" t="s">
        <v>124</v>
      </c>
      <c r="C17" s="123"/>
      <c r="D17" s="145" t="s">
        <v>149</v>
      </c>
      <c r="E17" s="146">
        <v>50</v>
      </c>
      <c r="F17" s="141"/>
      <c r="G17" s="147">
        <f t="shared" si="0"/>
        <v>0</v>
      </c>
      <c r="H17" s="142">
        <f t="shared" si="2"/>
        <v>0</v>
      </c>
      <c r="I17" s="143"/>
      <c r="J17" s="142">
        <f t="shared" si="1"/>
        <v>0</v>
      </c>
      <c r="K17" s="148"/>
    </row>
    <row r="18" spans="1:11" ht="38.25" customHeight="1">
      <c r="A18" s="139" t="s">
        <v>160</v>
      </c>
      <c r="B18" s="125" t="s">
        <v>125</v>
      </c>
      <c r="C18" s="123"/>
      <c r="D18" s="145" t="s">
        <v>149</v>
      </c>
      <c r="E18" s="146">
        <v>5</v>
      </c>
      <c r="F18" s="141"/>
      <c r="G18" s="147">
        <f t="shared" si="0"/>
        <v>0</v>
      </c>
      <c r="H18" s="142">
        <f t="shared" si="2"/>
        <v>0</v>
      </c>
      <c r="I18" s="143"/>
      <c r="J18" s="142">
        <f t="shared" si="1"/>
        <v>0</v>
      </c>
      <c r="K18" s="148"/>
    </row>
    <row r="19" spans="1:11" ht="12.75">
      <c r="A19" s="139" t="s">
        <v>169</v>
      </c>
      <c r="B19" s="125" t="s">
        <v>126</v>
      </c>
      <c r="C19" s="123"/>
      <c r="D19" s="145" t="s">
        <v>149</v>
      </c>
      <c r="E19" s="146">
        <v>5</v>
      </c>
      <c r="F19" s="141"/>
      <c r="G19" s="147">
        <f t="shared" si="0"/>
        <v>0</v>
      </c>
      <c r="H19" s="142">
        <f t="shared" si="2"/>
        <v>0</v>
      </c>
      <c r="I19" s="143"/>
      <c r="J19" s="142">
        <f t="shared" si="1"/>
        <v>0</v>
      </c>
      <c r="K19" s="148"/>
    </row>
    <row r="20" spans="1:11" ht="25.5">
      <c r="A20" s="139" t="s">
        <v>190</v>
      </c>
      <c r="B20" s="125" t="s">
        <v>271</v>
      </c>
      <c r="C20" s="123"/>
      <c r="D20" s="145" t="s">
        <v>153</v>
      </c>
      <c r="E20" s="146">
        <v>2</v>
      </c>
      <c r="F20" s="141"/>
      <c r="G20" s="147">
        <f>(F20*I20)+F20</f>
        <v>0</v>
      </c>
      <c r="H20" s="142">
        <f>(E20*F20)</f>
        <v>0</v>
      </c>
      <c r="I20" s="143"/>
      <c r="J20" s="142">
        <f>(H20*I20)+H20</f>
        <v>0</v>
      </c>
      <c r="K20" s="148"/>
    </row>
    <row r="21" spans="1:11" ht="12.75">
      <c r="A21" s="139" t="s">
        <v>272</v>
      </c>
      <c r="B21" s="125" t="s">
        <v>273</v>
      </c>
      <c r="C21" s="123"/>
      <c r="D21" s="145" t="s">
        <v>149</v>
      </c>
      <c r="E21" s="146">
        <v>15</v>
      </c>
      <c r="F21" s="141"/>
      <c r="G21" s="149">
        <f t="shared" si="0"/>
        <v>0</v>
      </c>
      <c r="H21" s="142">
        <f t="shared" si="2"/>
        <v>0</v>
      </c>
      <c r="I21" s="143"/>
      <c r="J21" s="142">
        <f t="shared" si="1"/>
        <v>0</v>
      </c>
      <c r="K21" s="148"/>
    </row>
    <row r="22" spans="1:11" ht="12.75">
      <c r="A22" s="139" t="s">
        <v>193</v>
      </c>
      <c r="B22" s="125" t="s">
        <v>274</v>
      </c>
      <c r="C22" s="123"/>
      <c r="D22" s="145" t="s">
        <v>149</v>
      </c>
      <c r="E22" s="146">
        <v>800</v>
      </c>
      <c r="F22" s="141"/>
      <c r="G22" s="149">
        <f t="shared" si="0"/>
        <v>0</v>
      </c>
      <c r="H22" s="142">
        <f t="shared" si="2"/>
        <v>0</v>
      </c>
      <c r="I22" s="143"/>
      <c r="J22" s="142">
        <f t="shared" si="1"/>
        <v>0</v>
      </c>
      <c r="K22" s="148"/>
    </row>
    <row r="23" spans="1:11" ht="12.75">
      <c r="A23" s="139" t="s">
        <v>195</v>
      </c>
      <c r="B23" s="125" t="s">
        <v>275</v>
      </c>
      <c r="C23" s="123"/>
      <c r="D23" s="145" t="s">
        <v>149</v>
      </c>
      <c r="E23" s="146">
        <v>10</v>
      </c>
      <c r="F23" s="141"/>
      <c r="G23" s="149">
        <f t="shared" si="0"/>
        <v>0</v>
      </c>
      <c r="H23" s="142">
        <f t="shared" si="2"/>
        <v>0</v>
      </c>
      <c r="I23" s="143"/>
      <c r="J23" s="142">
        <f t="shared" si="1"/>
        <v>0</v>
      </c>
      <c r="K23" s="148"/>
    </row>
    <row r="24" spans="1:11" ht="36.75" customHeight="1">
      <c r="A24" s="139" t="s">
        <v>197</v>
      </c>
      <c r="B24" s="125" t="s">
        <v>276</v>
      </c>
      <c r="C24" s="123"/>
      <c r="D24" s="145" t="s">
        <v>149</v>
      </c>
      <c r="E24" s="146">
        <v>19</v>
      </c>
      <c r="F24" s="141"/>
      <c r="G24" s="149">
        <f t="shared" si="0"/>
        <v>0</v>
      </c>
      <c r="H24" s="142">
        <f t="shared" si="2"/>
        <v>0</v>
      </c>
      <c r="I24" s="143"/>
      <c r="J24" s="142">
        <f t="shared" si="1"/>
        <v>0</v>
      </c>
      <c r="K24" s="148"/>
    </row>
    <row r="25" spans="1:11" ht="18" customHeight="1">
      <c r="A25" s="169"/>
      <c r="B25" s="150" t="s">
        <v>212</v>
      </c>
      <c r="C25" s="151"/>
      <c r="D25" s="152"/>
      <c r="E25" s="152"/>
      <c r="F25" s="153"/>
      <c r="G25" s="153"/>
      <c r="H25" s="154">
        <f>SUM(H6:H24)</f>
        <v>0</v>
      </c>
      <c r="I25" s="155"/>
      <c r="J25" s="154">
        <f>SUM(J6:J24)</f>
        <v>0</v>
      </c>
      <c r="K25" s="156"/>
    </row>
    <row r="26" spans="1:11" ht="17.25" customHeight="1">
      <c r="A26" s="170"/>
      <c r="B26" s="157"/>
      <c r="C26" s="158"/>
      <c r="D26" s="159"/>
      <c r="E26" s="159"/>
      <c r="F26" s="160"/>
      <c r="G26" s="161" t="s">
        <v>277</v>
      </c>
      <c r="H26" s="162"/>
      <c r="I26" s="154">
        <f>J25-H25</f>
        <v>0</v>
      </c>
      <c r="J26" s="156"/>
      <c r="K26" s="156"/>
    </row>
    <row r="27" spans="2:11" ht="17.25" customHeight="1">
      <c r="B27" s="267" t="s">
        <v>278</v>
      </c>
      <c r="C27" s="267"/>
      <c r="D27" s="267"/>
      <c r="E27" s="267"/>
      <c r="F27" s="267"/>
      <c r="G27" s="267"/>
      <c r="H27" s="267"/>
      <c r="I27" s="267"/>
      <c r="J27" s="267"/>
      <c r="K27" s="171"/>
    </row>
    <row r="28" spans="2:11" ht="12.75">
      <c r="B28" s="7" t="s">
        <v>42</v>
      </c>
      <c r="C28" s="7"/>
      <c r="D28" s="7"/>
      <c r="E28" s="8"/>
      <c r="F28" s="8"/>
      <c r="G28" s="8"/>
      <c r="I28" s="8"/>
      <c r="J28" s="30"/>
      <c r="K28" s="172"/>
    </row>
    <row r="29" spans="2:10" ht="30.75" customHeight="1">
      <c r="B29" s="260" t="s">
        <v>104</v>
      </c>
      <c r="C29" s="261"/>
      <c r="D29" s="261"/>
      <c r="E29" s="261"/>
      <c r="F29" s="261"/>
      <c r="G29" s="261"/>
      <c r="H29" s="261"/>
      <c r="I29" s="261"/>
      <c r="J29" s="261"/>
    </row>
  </sheetData>
  <mergeCells count="2">
    <mergeCell ref="B27:J27"/>
    <mergeCell ref="B29:J29"/>
  </mergeCells>
  <printOptions/>
  <pageMargins left="0.3937007874015748" right="0.3937007874015748" top="0.984251968503937" bottom="0.984251968503937"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B15" sqref="B15"/>
    </sheetView>
  </sheetViews>
  <sheetFormatPr defaultColWidth="9.00390625" defaultRowHeight="12.75"/>
  <cols>
    <col min="1" max="1" width="5.00390625" style="4" customWidth="1"/>
    <col min="2" max="2" width="50.375" style="4" customWidth="1"/>
    <col min="3" max="3" width="6.25390625" style="4" customWidth="1"/>
    <col min="4" max="4" width="8.00390625" style="4" customWidth="1"/>
    <col min="5" max="5" width="8.25390625" style="4" customWidth="1"/>
    <col min="6" max="7" width="9.125" style="4" customWidth="1"/>
    <col min="8" max="8" width="10.25390625" style="4" bestFit="1" customWidth="1"/>
    <col min="9" max="9" width="9.00390625" style="4" customWidth="1"/>
    <col min="10" max="10" width="10.25390625" style="4" bestFit="1" customWidth="1"/>
    <col min="11" max="16384" width="9.125" style="4" customWidth="1"/>
  </cols>
  <sheetData>
    <row r="1" ht="12.75">
      <c r="H1" s="5" t="s">
        <v>110</v>
      </c>
    </row>
    <row r="2" spans="1:8" ht="15.75">
      <c r="A2" s="268" t="s">
        <v>109</v>
      </c>
      <c r="B2" s="269"/>
      <c r="C2" s="269"/>
      <c r="D2" s="269"/>
      <c r="E2" s="269"/>
      <c r="F2" s="269"/>
      <c r="G2" s="269"/>
      <c r="H2" s="269"/>
    </row>
    <row r="3" ht="12.75">
      <c r="G3" s="4" t="s">
        <v>281</v>
      </c>
    </row>
    <row r="4" spans="1:10" ht="63.75">
      <c r="A4" s="10" t="s">
        <v>282</v>
      </c>
      <c r="B4" s="10" t="s">
        <v>161</v>
      </c>
      <c r="C4" s="108" t="s">
        <v>127</v>
      </c>
      <c r="D4" s="87" t="s">
        <v>259</v>
      </c>
      <c r="E4" s="183" t="s">
        <v>283</v>
      </c>
      <c r="F4" s="184" t="s">
        <v>162</v>
      </c>
      <c r="G4" s="185" t="s">
        <v>163</v>
      </c>
      <c r="H4" s="184" t="s">
        <v>165</v>
      </c>
      <c r="I4" s="186" t="s">
        <v>164</v>
      </c>
      <c r="J4" s="184" t="s">
        <v>166</v>
      </c>
    </row>
    <row r="5" spans="1:10" ht="12.75">
      <c r="A5" s="187" t="s">
        <v>143</v>
      </c>
      <c r="B5" s="187" t="s">
        <v>145</v>
      </c>
      <c r="C5" s="187" t="s">
        <v>146</v>
      </c>
      <c r="D5" s="187" t="s">
        <v>148</v>
      </c>
      <c r="E5" s="188" t="s">
        <v>150</v>
      </c>
      <c r="F5" s="187" t="s">
        <v>151</v>
      </c>
      <c r="G5" s="187" t="s">
        <v>154</v>
      </c>
      <c r="H5" s="187" t="s">
        <v>155</v>
      </c>
      <c r="I5" s="187" t="s">
        <v>156</v>
      </c>
      <c r="J5" s="187" t="s">
        <v>157</v>
      </c>
    </row>
    <row r="6" spans="1:10" ht="45.75" customHeight="1">
      <c r="A6" s="87" t="s">
        <v>143</v>
      </c>
      <c r="B6" s="174" t="s">
        <v>128</v>
      </c>
      <c r="C6" s="87" t="s">
        <v>214</v>
      </c>
      <c r="D6" s="87"/>
      <c r="E6" s="189">
        <v>6</v>
      </c>
      <c r="F6" s="20"/>
      <c r="G6" s="20">
        <f>(F6*I6)+F6</f>
        <v>0</v>
      </c>
      <c r="H6" s="20">
        <f>E6*F6</f>
        <v>0</v>
      </c>
      <c r="I6" s="143"/>
      <c r="J6" s="20">
        <f>(H6*I6)+H6</f>
        <v>0</v>
      </c>
    </row>
    <row r="7" spans="1:10" ht="69.75" customHeight="1">
      <c r="A7" s="87" t="s">
        <v>145</v>
      </c>
      <c r="B7" s="174" t="s">
        <v>129</v>
      </c>
      <c r="C7" s="87" t="s">
        <v>214</v>
      </c>
      <c r="D7" s="87"/>
      <c r="E7" s="189">
        <v>6</v>
      </c>
      <c r="F7" s="20"/>
      <c r="G7" s="20">
        <f>(F7*I7)+F7</f>
        <v>0</v>
      </c>
      <c r="H7" s="20">
        <f>E7*F7</f>
        <v>0</v>
      </c>
      <c r="I7" s="143"/>
      <c r="J7" s="20">
        <f>(H7*I7)+H7</f>
        <v>0</v>
      </c>
    </row>
    <row r="8" spans="1:10" ht="96" customHeight="1">
      <c r="A8" s="87" t="s">
        <v>146</v>
      </c>
      <c r="B8" s="174" t="s">
        <v>130</v>
      </c>
      <c r="C8" s="134" t="s">
        <v>214</v>
      </c>
      <c r="D8" s="134"/>
      <c r="E8" s="190">
        <v>9</v>
      </c>
      <c r="F8" s="20"/>
      <c r="G8" s="20">
        <f>(F8*I8)+F8</f>
        <v>0</v>
      </c>
      <c r="H8" s="20">
        <f>E8*F8</f>
        <v>0</v>
      </c>
      <c r="I8" s="143"/>
      <c r="J8" s="20">
        <f>(H8*I8)+H8</f>
        <v>0</v>
      </c>
    </row>
    <row r="9" spans="1:10" ht="15.75" customHeight="1">
      <c r="A9" s="113"/>
      <c r="B9" s="175"/>
      <c r="C9" s="175"/>
      <c r="D9" s="176"/>
      <c r="E9" s="176"/>
      <c r="F9" s="176"/>
      <c r="G9" s="177" t="s">
        <v>212</v>
      </c>
      <c r="H9" s="178">
        <f>SUM(H6:H8)</f>
        <v>0</v>
      </c>
      <c r="I9" s="179"/>
      <c r="J9" s="178">
        <f>SUM(J6:J8)</f>
        <v>0</v>
      </c>
    </row>
    <row r="10" spans="7:10" ht="12.75">
      <c r="G10" s="180" t="s">
        <v>277</v>
      </c>
      <c r="H10" s="181"/>
      <c r="I10" s="182">
        <f>J9-H9</f>
        <v>0</v>
      </c>
      <c r="J10" s="81"/>
    </row>
    <row r="11" ht="12.75">
      <c r="B11" s="4" t="s">
        <v>284</v>
      </c>
    </row>
    <row r="12" ht="12.75">
      <c r="B12" s="4" t="s">
        <v>285</v>
      </c>
    </row>
    <row r="13" spans="2:10" ht="27" customHeight="1">
      <c r="B13" s="261" t="s">
        <v>286</v>
      </c>
      <c r="C13" s="265"/>
      <c r="D13" s="265"/>
      <c r="E13" s="265"/>
      <c r="F13" s="265"/>
      <c r="G13" s="265"/>
      <c r="H13" s="265"/>
      <c r="I13" s="265"/>
      <c r="J13" s="265"/>
    </row>
    <row r="15" spans="2:10" ht="12.75">
      <c r="B15" s="7" t="s">
        <v>42</v>
      </c>
      <c r="C15" s="7"/>
      <c r="D15" s="7"/>
      <c r="E15" s="8"/>
      <c r="F15" s="8"/>
      <c r="G15" s="8"/>
      <c r="I15" s="8"/>
      <c r="J15" s="30"/>
    </row>
    <row r="16" spans="2:10" ht="30" customHeight="1">
      <c r="B16" s="260" t="s">
        <v>104</v>
      </c>
      <c r="C16" s="261"/>
      <c r="D16" s="261"/>
      <c r="E16" s="261"/>
      <c r="F16" s="261"/>
      <c r="G16" s="261"/>
      <c r="H16" s="261"/>
      <c r="I16" s="261"/>
      <c r="J16" s="261"/>
    </row>
  </sheetData>
  <mergeCells count="3">
    <mergeCell ref="A2:H2"/>
    <mergeCell ref="B13:J13"/>
    <mergeCell ref="B16:J16"/>
  </mergeCells>
  <printOptions/>
  <pageMargins left="0.75" right="0.75" top="1" bottom="1" header="0.5" footer="0.5"/>
  <pageSetup orientation="landscape" paperSize="9" r:id="rId1"/>
</worksheet>
</file>

<file path=xl/worksheets/sheet8.xml><?xml version="1.0" encoding="utf-8"?>
<worksheet xmlns="http://schemas.openxmlformats.org/spreadsheetml/2006/main" xmlns:r="http://schemas.openxmlformats.org/officeDocument/2006/relationships">
  <dimension ref="A1:K19"/>
  <sheetViews>
    <sheetView workbookViewId="0" topLeftCell="A1">
      <selection activeCell="E8" sqref="E8"/>
    </sheetView>
  </sheetViews>
  <sheetFormatPr defaultColWidth="9.00390625" defaultRowHeight="12.75"/>
  <cols>
    <col min="1" max="1" width="4.125" style="4" customWidth="1"/>
    <col min="2" max="2" width="38.75390625" style="4" customWidth="1"/>
    <col min="3" max="3" width="5.375" style="4" bestFit="1" customWidth="1"/>
    <col min="4" max="4" width="11.625" style="4" customWidth="1"/>
    <col min="5" max="5" width="12.75390625" style="4" customWidth="1"/>
    <col min="6" max="7" width="9.25390625" style="4" bestFit="1" customWidth="1"/>
    <col min="8" max="8" width="11.25390625" style="4" bestFit="1" customWidth="1"/>
    <col min="9" max="9" width="8.125" style="4" customWidth="1"/>
    <col min="10" max="10" width="11.25390625" style="4" bestFit="1" customWidth="1"/>
    <col min="11" max="11" width="9.25390625" style="4" bestFit="1" customWidth="1"/>
    <col min="12" max="16384" width="9.125" style="4" customWidth="1"/>
  </cols>
  <sheetData>
    <row r="1" ht="12.75">
      <c r="H1" s="5" t="s">
        <v>83</v>
      </c>
    </row>
    <row r="2" spans="1:7" ht="15.75">
      <c r="A2" s="192"/>
      <c r="B2" s="270" t="s">
        <v>111</v>
      </c>
      <c r="C2" s="270"/>
      <c r="D2" s="270"/>
      <c r="E2" s="270"/>
      <c r="F2" s="193" t="s">
        <v>287</v>
      </c>
      <c r="G2" s="193"/>
    </row>
    <row r="3" spans="1:10" s="72" customFormat="1" ht="51" customHeight="1">
      <c r="A3" s="194" t="s">
        <v>282</v>
      </c>
      <c r="B3" s="194" t="s">
        <v>161</v>
      </c>
      <c r="C3" s="194" t="s">
        <v>260</v>
      </c>
      <c r="D3" s="195" t="s">
        <v>259</v>
      </c>
      <c r="E3" s="151" t="s">
        <v>213</v>
      </c>
      <c r="F3" s="36" t="s">
        <v>162</v>
      </c>
      <c r="G3" s="168" t="s">
        <v>163</v>
      </c>
      <c r="H3" s="36" t="s">
        <v>165</v>
      </c>
      <c r="I3" s="38" t="s">
        <v>164</v>
      </c>
      <c r="J3" s="36" t="s">
        <v>166</v>
      </c>
    </row>
    <row r="4" spans="1:10" ht="12.75">
      <c r="A4" s="187" t="s">
        <v>143</v>
      </c>
      <c r="B4" s="187" t="s">
        <v>145</v>
      </c>
      <c r="C4" s="187" t="s">
        <v>146</v>
      </c>
      <c r="D4" s="187" t="s">
        <v>148</v>
      </c>
      <c r="E4" s="188" t="s">
        <v>151</v>
      </c>
      <c r="F4" s="187" t="s">
        <v>154</v>
      </c>
      <c r="G4" s="187" t="s">
        <v>155</v>
      </c>
      <c r="H4" s="187" t="s">
        <v>156</v>
      </c>
      <c r="I4" s="187" t="s">
        <v>157</v>
      </c>
      <c r="J4" s="187" t="s">
        <v>158</v>
      </c>
    </row>
    <row r="5" spans="1:10" ht="19.5" customHeight="1">
      <c r="A5" s="87" t="s">
        <v>143</v>
      </c>
      <c r="B5" s="126" t="s">
        <v>288</v>
      </c>
      <c r="C5" s="87" t="s">
        <v>149</v>
      </c>
      <c r="D5" s="87"/>
      <c r="E5" s="139">
        <v>1150</v>
      </c>
      <c r="F5" s="20"/>
      <c r="G5" s="20">
        <f>(F5*I5)+F5</f>
        <v>0</v>
      </c>
      <c r="H5" s="20">
        <f aca="true" t="shared" si="0" ref="H5:H10">E5*F5</f>
        <v>0</v>
      </c>
      <c r="I5" s="143"/>
      <c r="J5" s="20">
        <f aca="true" t="shared" si="1" ref="J5:J10">(H5*I5)+H5</f>
        <v>0</v>
      </c>
    </row>
    <row r="6" spans="1:10" ht="21.75" customHeight="1">
      <c r="A6" s="87" t="s">
        <v>145</v>
      </c>
      <c r="B6" s="126" t="s">
        <v>289</v>
      </c>
      <c r="C6" s="87" t="s">
        <v>149</v>
      </c>
      <c r="D6" s="87"/>
      <c r="E6" s="139">
        <v>1150</v>
      </c>
      <c r="F6" s="20"/>
      <c r="G6" s="20">
        <f aca="true" t="shared" si="2" ref="G6:G11">(F6*I6)+F6</f>
        <v>0</v>
      </c>
      <c r="H6" s="20">
        <f t="shared" si="0"/>
        <v>0</v>
      </c>
      <c r="I6" s="143"/>
      <c r="J6" s="20">
        <f t="shared" si="1"/>
        <v>0</v>
      </c>
    </row>
    <row r="7" spans="1:10" ht="20.25" customHeight="1">
      <c r="A7" s="87" t="s">
        <v>146</v>
      </c>
      <c r="B7" s="126" t="s">
        <v>290</v>
      </c>
      <c r="C7" s="87" t="s">
        <v>149</v>
      </c>
      <c r="D7" s="87"/>
      <c r="E7" s="139">
        <v>1450</v>
      </c>
      <c r="F7" s="20"/>
      <c r="G7" s="20">
        <f t="shared" si="2"/>
        <v>0</v>
      </c>
      <c r="H7" s="20">
        <f t="shared" si="0"/>
        <v>0</v>
      </c>
      <c r="I7" s="143"/>
      <c r="J7" s="20">
        <f t="shared" si="1"/>
        <v>0</v>
      </c>
    </row>
    <row r="8" spans="1:10" ht="21" customHeight="1">
      <c r="A8" s="87" t="s">
        <v>148</v>
      </c>
      <c r="B8" s="126" t="s">
        <v>291</v>
      </c>
      <c r="C8" s="87" t="s">
        <v>149</v>
      </c>
      <c r="D8" s="87"/>
      <c r="E8" s="139">
        <v>1450</v>
      </c>
      <c r="F8" s="20"/>
      <c r="G8" s="20">
        <f t="shared" si="2"/>
        <v>0</v>
      </c>
      <c r="H8" s="20">
        <f t="shared" si="0"/>
        <v>0</v>
      </c>
      <c r="I8" s="143"/>
      <c r="J8" s="20">
        <f t="shared" si="1"/>
        <v>0</v>
      </c>
    </row>
    <row r="9" spans="1:10" ht="20.25" customHeight="1">
      <c r="A9" s="87" t="s">
        <v>150</v>
      </c>
      <c r="B9" s="126" t="s">
        <v>292</v>
      </c>
      <c r="C9" s="87" t="s">
        <v>149</v>
      </c>
      <c r="D9" s="87"/>
      <c r="E9" s="139">
        <v>60</v>
      </c>
      <c r="F9" s="20"/>
      <c r="G9" s="20">
        <f t="shared" si="2"/>
        <v>0</v>
      </c>
      <c r="H9" s="20">
        <f t="shared" si="0"/>
        <v>0</v>
      </c>
      <c r="I9" s="143"/>
      <c r="J9" s="20">
        <f t="shared" si="1"/>
        <v>0</v>
      </c>
    </row>
    <row r="10" spans="1:10" ht="21" customHeight="1">
      <c r="A10" s="87" t="s">
        <v>151</v>
      </c>
      <c r="B10" s="126" t="s">
        <v>293</v>
      </c>
      <c r="C10" s="87" t="s">
        <v>149</v>
      </c>
      <c r="D10" s="87"/>
      <c r="E10" s="139">
        <v>170</v>
      </c>
      <c r="F10" s="20"/>
      <c r="G10" s="20">
        <f t="shared" si="2"/>
        <v>0</v>
      </c>
      <c r="H10" s="20">
        <f t="shared" si="0"/>
        <v>0</v>
      </c>
      <c r="I10" s="143"/>
      <c r="J10" s="20">
        <f t="shared" si="1"/>
        <v>0</v>
      </c>
    </row>
    <row r="11" spans="1:10" ht="87.75" customHeight="1">
      <c r="A11" s="87" t="s">
        <v>154</v>
      </c>
      <c r="B11" s="125" t="s">
        <v>72</v>
      </c>
      <c r="C11" s="87" t="s">
        <v>149</v>
      </c>
      <c r="D11" s="87"/>
      <c r="E11" s="139">
        <v>400</v>
      </c>
      <c r="F11" s="20"/>
      <c r="G11" s="20">
        <f t="shared" si="2"/>
        <v>0</v>
      </c>
      <c r="H11" s="20">
        <f>E11*F11</f>
        <v>0</v>
      </c>
      <c r="I11" s="143"/>
      <c r="J11" s="20">
        <f>(H11*I11)+H11</f>
        <v>0</v>
      </c>
    </row>
    <row r="12" spans="1:10" ht="12.75">
      <c r="A12" s="271" t="s">
        <v>147</v>
      </c>
      <c r="B12" s="272"/>
      <c r="C12" s="272"/>
      <c r="D12" s="272"/>
      <c r="E12" s="272"/>
      <c r="F12" s="272"/>
      <c r="G12" s="273"/>
      <c r="H12" s="154">
        <f>SUM(H5:H11)</f>
        <v>0</v>
      </c>
      <c r="I12" s="142"/>
      <c r="J12" s="154">
        <f>SUM(J5:J11)</f>
        <v>0</v>
      </c>
    </row>
    <row r="13" spans="1:10" ht="12.75">
      <c r="A13" s="196"/>
      <c r="B13" s="196"/>
      <c r="C13" s="196"/>
      <c r="D13" s="196"/>
      <c r="E13" s="196"/>
      <c r="F13" s="167"/>
      <c r="G13" s="108" t="s">
        <v>277</v>
      </c>
      <c r="H13" s="154"/>
      <c r="I13" s="20">
        <f>J12-H12</f>
        <v>0</v>
      </c>
      <c r="J13" s="156"/>
    </row>
    <row r="15" spans="2:11" ht="30.75" customHeight="1">
      <c r="B15" s="274" t="s">
        <v>17</v>
      </c>
      <c r="C15" s="274"/>
      <c r="D15" s="274"/>
      <c r="E15" s="274"/>
      <c r="F15" s="274"/>
      <c r="G15" s="274"/>
      <c r="H15" s="274"/>
      <c r="I15" s="274"/>
      <c r="J15" s="274"/>
      <c r="K15" s="31"/>
    </row>
    <row r="16" spans="2:11" ht="30.75" customHeight="1">
      <c r="B16" s="274" t="s">
        <v>18</v>
      </c>
      <c r="C16" s="274"/>
      <c r="D16" s="274"/>
      <c r="E16" s="274"/>
      <c r="F16" s="274"/>
      <c r="G16" s="274"/>
      <c r="H16" s="274"/>
      <c r="I16" s="274"/>
      <c r="J16" s="274"/>
      <c r="K16" s="31"/>
    </row>
    <row r="17" spans="2:10" ht="12.75">
      <c r="B17" s="191" t="s">
        <v>294</v>
      </c>
      <c r="C17" s="191"/>
      <c r="D17" s="191"/>
      <c r="E17" s="191"/>
      <c r="F17" s="191"/>
      <c r="G17" s="191"/>
      <c r="H17" s="191"/>
      <c r="I17" s="191"/>
      <c r="J17" s="191"/>
    </row>
    <row r="18" spans="2:10" ht="12.75">
      <c r="B18" s="7" t="s">
        <v>42</v>
      </c>
      <c r="C18" s="7"/>
      <c r="D18" s="7"/>
      <c r="E18" s="8"/>
      <c r="F18" s="8"/>
      <c r="G18" s="8"/>
      <c r="I18" s="8"/>
      <c r="J18" s="30"/>
    </row>
    <row r="19" spans="2:10" ht="29.25" customHeight="1">
      <c r="B19" s="260" t="s">
        <v>104</v>
      </c>
      <c r="C19" s="261"/>
      <c r="D19" s="261"/>
      <c r="E19" s="261"/>
      <c r="F19" s="261"/>
      <c r="G19" s="261"/>
      <c r="H19" s="261"/>
      <c r="I19" s="261"/>
      <c r="J19" s="261"/>
    </row>
  </sheetData>
  <mergeCells count="5">
    <mergeCell ref="B2:E2"/>
    <mergeCell ref="A12:G12"/>
    <mergeCell ref="B15:J15"/>
    <mergeCell ref="B19:J19"/>
    <mergeCell ref="B16:J16"/>
  </mergeCells>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P14" sqref="P14"/>
    </sheetView>
  </sheetViews>
  <sheetFormatPr defaultColWidth="9.00390625" defaultRowHeight="12.75"/>
  <cols>
    <col min="1" max="1" width="3.00390625" style="4" customWidth="1"/>
    <col min="2" max="2" width="62.25390625" style="138" customWidth="1"/>
    <col min="3" max="3" width="4.00390625" style="4" customWidth="1"/>
    <col min="4" max="4" width="6.00390625" style="4" customWidth="1"/>
    <col min="5" max="5" width="5.25390625" style="4" customWidth="1"/>
    <col min="6" max="6" width="6.75390625" style="4" bestFit="1" customWidth="1"/>
    <col min="7" max="7" width="6.375" style="4" bestFit="1" customWidth="1"/>
    <col min="8" max="8" width="9.625" style="4" bestFit="1" customWidth="1"/>
    <col min="9" max="9" width="5.375" style="4" customWidth="1"/>
    <col min="10" max="10" width="9.125" style="4" customWidth="1"/>
    <col min="11" max="11" width="8.00390625" style="18" customWidth="1"/>
    <col min="12" max="12" width="8.125" style="202" customWidth="1"/>
    <col min="13" max="16384" width="9.125" style="4" customWidth="1"/>
  </cols>
  <sheetData>
    <row r="1" spans="7:8" ht="12.75" customHeight="1">
      <c r="G1" s="197"/>
      <c r="H1" s="198" t="s">
        <v>92</v>
      </c>
    </row>
    <row r="2" spans="1:11" ht="12.75" customHeight="1">
      <c r="A2" s="192"/>
      <c r="B2" s="253" t="s">
        <v>112</v>
      </c>
      <c r="C2" s="199"/>
      <c r="D2" s="199"/>
      <c r="E2" s="199"/>
      <c r="F2" s="199"/>
      <c r="I2" s="200"/>
      <c r="J2" s="200"/>
      <c r="K2" s="200"/>
    </row>
    <row r="3" spans="1:11" ht="26.25" customHeight="1">
      <c r="A3" s="194" t="s">
        <v>282</v>
      </c>
      <c r="B3" s="15" t="s">
        <v>161</v>
      </c>
      <c r="C3" s="194" t="s">
        <v>260</v>
      </c>
      <c r="D3" s="195" t="s">
        <v>259</v>
      </c>
      <c r="E3" s="203" t="s">
        <v>213</v>
      </c>
      <c r="F3" s="36" t="s">
        <v>162</v>
      </c>
      <c r="G3" s="204" t="s">
        <v>163</v>
      </c>
      <c r="H3" s="36" t="s">
        <v>165</v>
      </c>
      <c r="I3" s="205" t="s">
        <v>164</v>
      </c>
      <c r="J3" s="36" t="s">
        <v>166</v>
      </c>
      <c r="K3" s="206" t="s">
        <v>167</v>
      </c>
    </row>
    <row r="4" spans="1:11" ht="12" customHeight="1">
      <c r="A4" s="187" t="s">
        <v>143</v>
      </c>
      <c r="B4" s="254" t="s">
        <v>145</v>
      </c>
      <c r="C4" s="187" t="s">
        <v>146</v>
      </c>
      <c r="D4" s="187" t="s">
        <v>148</v>
      </c>
      <c r="E4" s="187" t="s">
        <v>150</v>
      </c>
      <c r="F4" s="187" t="s">
        <v>151</v>
      </c>
      <c r="G4" s="187" t="s">
        <v>154</v>
      </c>
      <c r="H4" s="187" t="s">
        <v>155</v>
      </c>
      <c r="I4" s="187" t="s">
        <v>156</v>
      </c>
      <c r="J4" s="187" t="s">
        <v>157</v>
      </c>
      <c r="K4" s="187" t="s">
        <v>158</v>
      </c>
    </row>
    <row r="5" spans="1:11" ht="42.75" customHeight="1">
      <c r="A5" s="123" t="s">
        <v>143</v>
      </c>
      <c r="B5" s="214" t="s">
        <v>295</v>
      </c>
      <c r="C5" s="123" t="s">
        <v>214</v>
      </c>
      <c r="D5" s="123"/>
      <c r="E5" s="207">
        <v>120</v>
      </c>
      <c r="F5" s="208"/>
      <c r="G5" s="142">
        <f aca="true" t="shared" si="0" ref="G5:G52">(F5*I5)+F5</f>
        <v>0</v>
      </c>
      <c r="H5" s="142">
        <f aca="true" t="shared" si="1" ref="H5:H49">E5*F5</f>
        <v>0</v>
      </c>
      <c r="I5" s="143"/>
      <c r="J5" s="142">
        <f>(H5*I5)+H5</f>
        <v>0</v>
      </c>
      <c r="K5" s="87" t="s">
        <v>296</v>
      </c>
    </row>
    <row r="6" spans="1:11" ht="25.5">
      <c r="A6" s="123" t="s">
        <v>145</v>
      </c>
      <c r="B6" s="125" t="s">
        <v>297</v>
      </c>
      <c r="C6" s="87" t="s">
        <v>214</v>
      </c>
      <c r="D6" s="87"/>
      <c r="E6" s="207">
        <v>30</v>
      </c>
      <c r="F6" s="209"/>
      <c r="G6" s="20">
        <f t="shared" si="0"/>
        <v>0</v>
      </c>
      <c r="H6" s="142">
        <f t="shared" si="1"/>
        <v>0</v>
      </c>
      <c r="I6" s="143"/>
      <c r="J6" s="142">
        <f aca="true" t="shared" si="2" ref="J6:J49">(H6*I6)+H6</f>
        <v>0</v>
      </c>
      <c r="K6" s="224" t="s">
        <v>298</v>
      </c>
    </row>
    <row r="7" spans="1:12" s="5" customFormat="1" ht="44.25" customHeight="1">
      <c r="A7" s="123" t="s">
        <v>146</v>
      </c>
      <c r="B7" s="125" t="s">
        <v>299</v>
      </c>
      <c r="C7" s="210" t="s">
        <v>214</v>
      </c>
      <c r="D7" s="210"/>
      <c r="E7" s="207">
        <v>230</v>
      </c>
      <c r="F7" s="209"/>
      <c r="G7" s="20">
        <f t="shared" si="0"/>
        <v>0</v>
      </c>
      <c r="H7" s="142">
        <f t="shared" si="1"/>
        <v>0</v>
      </c>
      <c r="I7" s="143"/>
      <c r="J7" s="142">
        <f t="shared" si="2"/>
        <v>0</v>
      </c>
      <c r="K7" s="87" t="s">
        <v>300</v>
      </c>
      <c r="L7" s="211"/>
    </row>
    <row r="8" spans="1:11" ht="64.5" customHeight="1">
      <c r="A8" s="123" t="s">
        <v>148</v>
      </c>
      <c r="B8" s="212" t="s">
        <v>131</v>
      </c>
      <c r="C8" s="87" t="s">
        <v>214</v>
      </c>
      <c r="D8" s="87"/>
      <c r="E8" s="207">
        <v>22</v>
      </c>
      <c r="F8" s="209"/>
      <c r="G8" s="20">
        <f t="shared" si="0"/>
        <v>0</v>
      </c>
      <c r="H8" s="142">
        <f t="shared" si="1"/>
        <v>0</v>
      </c>
      <c r="I8" s="143"/>
      <c r="J8" s="142">
        <f t="shared" si="2"/>
        <v>0</v>
      </c>
      <c r="K8" s="87" t="s">
        <v>301</v>
      </c>
    </row>
    <row r="9" spans="1:11" ht="24.75" customHeight="1">
      <c r="A9" s="123" t="s">
        <v>150</v>
      </c>
      <c r="B9" s="125" t="s">
        <v>302</v>
      </c>
      <c r="C9" s="87" t="s">
        <v>214</v>
      </c>
      <c r="D9" s="87"/>
      <c r="E9" s="207">
        <v>3</v>
      </c>
      <c r="F9" s="209"/>
      <c r="G9" s="20">
        <f t="shared" si="0"/>
        <v>0</v>
      </c>
      <c r="H9" s="142">
        <f t="shared" si="1"/>
        <v>0</v>
      </c>
      <c r="I9" s="143"/>
      <c r="J9" s="142">
        <f t="shared" si="2"/>
        <v>0</v>
      </c>
      <c r="K9" s="87" t="s">
        <v>303</v>
      </c>
    </row>
    <row r="10" spans="1:11" ht="26.25" customHeight="1">
      <c r="A10" s="123" t="s">
        <v>151</v>
      </c>
      <c r="B10" s="125" t="s">
        <v>304</v>
      </c>
      <c r="C10" s="87" t="s">
        <v>214</v>
      </c>
      <c r="D10" s="87"/>
      <c r="E10" s="207">
        <v>60</v>
      </c>
      <c r="F10" s="209"/>
      <c r="G10" s="20">
        <f t="shared" si="0"/>
        <v>0</v>
      </c>
      <c r="H10" s="142">
        <f t="shared" si="1"/>
        <v>0</v>
      </c>
      <c r="I10" s="143"/>
      <c r="J10" s="142">
        <f t="shared" si="2"/>
        <v>0</v>
      </c>
      <c r="K10" s="87" t="s">
        <v>305</v>
      </c>
    </row>
    <row r="11" spans="1:11" ht="95.25" customHeight="1">
      <c r="A11" s="123" t="s">
        <v>154</v>
      </c>
      <c r="B11" s="125" t="s">
        <v>135</v>
      </c>
      <c r="C11" s="87" t="s">
        <v>214</v>
      </c>
      <c r="D11" s="87"/>
      <c r="E11" s="207">
        <v>100</v>
      </c>
      <c r="F11" s="209"/>
      <c r="G11" s="20">
        <f t="shared" si="0"/>
        <v>0</v>
      </c>
      <c r="H11" s="142">
        <f t="shared" si="1"/>
        <v>0</v>
      </c>
      <c r="I11" s="143"/>
      <c r="J11" s="142">
        <f t="shared" si="2"/>
        <v>0</v>
      </c>
      <c r="K11" s="87" t="s">
        <v>306</v>
      </c>
    </row>
    <row r="12" spans="1:11" ht="12.75" customHeight="1">
      <c r="A12" s="123" t="s">
        <v>155</v>
      </c>
      <c r="B12" s="214" t="s">
        <v>307</v>
      </c>
      <c r="C12" s="87" t="s">
        <v>214</v>
      </c>
      <c r="D12" s="87"/>
      <c r="E12" s="207">
        <v>80</v>
      </c>
      <c r="F12" s="213"/>
      <c r="G12" s="20">
        <f t="shared" si="0"/>
        <v>0</v>
      </c>
      <c r="H12" s="142">
        <f t="shared" si="1"/>
        <v>0</v>
      </c>
      <c r="I12" s="143"/>
      <c r="J12" s="142">
        <f t="shared" si="2"/>
        <v>0</v>
      </c>
      <c r="K12" s="87" t="s">
        <v>305</v>
      </c>
    </row>
    <row r="13" spans="1:11" ht="12" customHeight="1">
      <c r="A13" s="123" t="s">
        <v>156</v>
      </c>
      <c r="B13" s="214" t="s">
        <v>308</v>
      </c>
      <c r="C13" s="87" t="s">
        <v>214</v>
      </c>
      <c r="D13" s="87"/>
      <c r="E13" s="207">
        <v>100</v>
      </c>
      <c r="F13" s="209"/>
      <c r="G13" s="20">
        <f t="shared" si="0"/>
        <v>0</v>
      </c>
      <c r="H13" s="142">
        <f t="shared" si="1"/>
        <v>0</v>
      </c>
      <c r="I13" s="143"/>
      <c r="J13" s="142">
        <f t="shared" si="2"/>
        <v>0</v>
      </c>
      <c r="K13" s="87" t="s">
        <v>309</v>
      </c>
    </row>
    <row r="14" spans="1:11" ht="24.75" customHeight="1">
      <c r="A14" s="123" t="s">
        <v>157</v>
      </c>
      <c r="B14" s="125" t="s">
        <v>310</v>
      </c>
      <c r="C14" s="87" t="s">
        <v>214</v>
      </c>
      <c r="D14" s="87"/>
      <c r="E14" s="207">
        <v>6</v>
      </c>
      <c r="F14" s="209"/>
      <c r="G14" s="20">
        <f t="shared" si="0"/>
        <v>0</v>
      </c>
      <c r="H14" s="142">
        <f t="shared" si="1"/>
        <v>0</v>
      </c>
      <c r="I14" s="143"/>
      <c r="J14" s="142">
        <f t="shared" si="2"/>
        <v>0</v>
      </c>
      <c r="K14" s="87" t="s">
        <v>311</v>
      </c>
    </row>
    <row r="15" spans="1:11" ht="134.25" customHeight="1">
      <c r="A15" s="123" t="s">
        <v>158</v>
      </c>
      <c r="B15" s="212" t="s">
        <v>0</v>
      </c>
      <c r="C15" s="87" t="s">
        <v>214</v>
      </c>
      <c r="D15" s="87"/>
      <c r="E15" s="207">
        <v>220</v>
      </c>
      <c r="F15" s="209"/>
      <c r="G15" s="20">
        <f t="shared" si="0"/>
        <v>0</v>
      </c>
      <c r="H15" s="142">
        <f t="shared" si="1"/>
        <v>0</v>
      </c>
      <c r="I15" s="143"/>
      <c r="J15" s="142">
        <f t="shared" si="2"/>
        <v>0</v>
      </c>
      <c r="K15" s="87" t="s">
        <v>1</v>
      </c>
    </row>
    <row r="16" spans="1:11" ht="18.75" customHeight="1">
      <c r="A16" s="123" t="s">
        <v>159</v>
      </c>
      <c r="B16" s="214" t="s">
        <v>2</v>
      </c>
      <c r="C16" s="87" t="s">
        <v>214</v>
      </c>
      <c r="D16" s="87"/>
      <c r="E16" s="207">
        <v>120</v>
      </c>
      <c r="F16" s="209"/>
      <c r="G16" s="20">
        <f t="shared" si="0"/>
        <v>0</v>
      </c>
      <c r="H16" s="142">
        <f t="shared" si="1"/>
        <v>0</v>
      </c>
      <c r="I16" s="143"/>
      <c r="J16" s="142">
        <f t="shared" si="2"/>
        <v>0</v>
      </c>
      <c r="K16" s="87" t="s">
        <v>3</v>
      </c>
    </row>
    <row r="17" spans="1:11" ht="18.75" customHeight="1">
      <c r="A17" s="123" t="s">
        <v>160</v>
      </c>
      <c r="B17" s="125" t="s">
        <v>4</v>
      </c>
      <c r="C17" s="87" t="s">
        <v>214</v>
      </c>
      <c r="D17" s="87"/>
      <c r="E17" s="207">
        <v>2</v>
      </c>
      <c r="F17" s="209"/>
      <c r="G17" s="20">
        <f t="shared" si="0"/>
        <v>0</v>
      </c>
      <c r="H17" s="142">
        <f t="shared" si="1"/>
        <v>0</v>
      </c>
      <c r="I17" s="143"/>
      <c r="J17" s="142">
        <f t="shared" si="2"/>
        <v>0</v>
      </c>
      <c r="K17" s="87" t="s">
        <v>5</v>
      </c>
    </row>
    <row r="18" spans="1:11" ht="17.25" customHeight="1">
      <c r="A18" s="123" t="s">
        <v>169</v>
      </c>
      <c r="B18" s="125" t="s">
        <v>6</v>
      </c>
      <c r="C18" s="87" t="s">
        <v>214</v>
      </c>
      <c r="D18" s="87"/>
      <c r="E18" s="207">
        <v>2</v>
      </c>
      <c r="F18" s="209"/>
      <c r="G18" s="20">
        <f t="shared" si="0"/>
        <v>0</v>
      </c>
      <c r="H18" s="142">
        <f t="shared" si="1"/>
        <v>0</v>
      </c>
      <c r="I18" s="143"/>
      <c r="J18" s="142">
        <f t="shared" si="2"/>
        <v>0</v>
      </c>
      <c r="K18" s="87" t="s">
        <v>5</v>
      </c>
    </row>
    <row r="19" spans="1:12" s="201" customFormat="1" ht="60" customHeight="1">
      <c r="A19" s="215" t="s">
        <v>190</v>
      </c>
      <c r="B19" s="216" t="s">
        <v>132</v>
      </c>
      <c r="C19" s="216" t="s">
        <v>214</v>
      </c>
      <c r="D19" s="216"/>
      <c r="E19" s="207">
        <v>80</v>
      </c>
      <c r="F19" s="209"/>
      <c r="G19" s="142">
        <f t="shared" si="0"/>
        <v>0</v>
      </c>
      <c r="H19" s="142">
        <f t="shared" si="1"/>
        <v>0</v>
      </c>
      <c r="I19" s="143"/>
      <c r="J19" s="142">
        <f t="shared" si="2"/>
        <v>0</v>
      </c>
      <c r="K19" s="123" t="s">
        <v>306</v>
      </c>
      <c r="L19" s="217"/>
    </row>
    <row r="20" spans="1:11" ht="20.25" customHeight="1">
      <c r="A20" s="123" t="s">
        <v>272</v>
      </c>
      <c r="B20" s="125" t="s">
        <v>7</v>
      </c>
      <c r="C20" s="87" t="s">
        <v>214</v>
      </c>
      <c r="D20" s="87"/>
      <c r="E20" s="207">
        <v>4500</v>
      </c>
      <c r="F20" s="209"/>
      <c r="G20" s="20">
        <f t="shared" si="0"/>
        <v>0</v>
      </c>
      <c r="H20" s="142">
        <f t="shared" si="1"/>
        <v>0</v>
      </c>
      <c r="I20" s="143"/>
      <c r="J20" s="142">
        <f t="shared" si="2"/>
        <v>0</v>
      </c>
      <c r="K20" s="87" t="s">
        <v>8</v>
      </c>
    </row>
    <row r="21" spans="1:11" ht="18.75" customHeight="1">
      <c r="A21" s="123" t="s">
        <v>193</v>
      </c>
      <c r="B21" s="125" t="s">
        <v>9</v>
      </c>
      <c r="C21" s="87" t="s">
        <v>214</v>
      </c>
      <c r="D21" s="87"/>
      <c r="E21" s="207">
        <v>300</v>
      </c>
      <c r="F21" s="209"/>
      <c r="G21" s="20">
        <f t="shared" si="0"/>
        <v>0</v>
      </c>
      <c r="H21" s="142">
        <f t="shared" si="1"/>
        <v>0</v>
      </c>
      <c r="I21" s="143"/>
      <c r="J21" s="142">
        <f t="shared" si="2"/>
        <v>0</v>
      </c>
      <c r="K21" s="87" t="s">
        <v>10</v>
      </c>
    </row>
    <row r="22" spans="1:11" ht="28.5" customHeight="1">
      <c r="A22" s="123" t="s">
        <v>195</v>
      </c>
      <c r="B22" s="214" t="s">
        <v>136</v>
      </c>
      <c r="C22" s="87" t="s">
        <v>214</v>
      </c>
      <c r="D22" s="87"/>
      <c r="E22" s="207">
        <v>300</v>
      </c>
      <c r="F22" s="209"/>
      <c r="G22" s="20">
        <f t="shared" si="0"/>
        <v>0</v>
      </c>
      <c r="H22" s="142">
        <f t="shared" si="1"/>
        <v>0</v>
      </c>
      <c r="I22" s="143"/>
      <c r="J22" s="142">
        <f t="shared" si="2"/>
        <v>0</v>
      </c>
      <c r="K22" s="87" t="s">
        <v>11</v>
      </c>
    </row>
    <row r="23" spans="1:11" ht="18" customHeight="1">
      <c r="A23" s="123" t="s">
        <v>197</v>
      </c>
      <c r="B23" s="214" t="s">
        <v>12</v>
      </c>
      <c r="C23" s="123" t="s">
        <v>214</v>
      </c>
      <c r="D23" s="123"/>
      <c r="E23" s="207">
        <v>1300</v>
      </c>
      <c r="F23" s="209"/>
      <c r="G23" s="142">
        <f t="shared" si="0"/>
        <v>0</v>
      </c>
      <c r="H23" s="142">
        <f t="shared" si="1"/>
        <v>0</v>
      </c>
      <c r="I23" s="143"/>
      <c r="J23" s="142">
        <f t="shared" si="2"/>
        <v>0</v>
      </c>
      <c r="K23" s="123" t="s">
        <v>13</v>
      </c>
    </row>
    <row r="24" spans="1:11" ht="45" customHeight="1">
      <c r="A24" s="123" t="s">
        <v>198</v>
      </c>
      <c r="B24" s="125" t="s">
        <v>14</v>
      </c>
      <c r="C24" s="87" t="s">
        <v>214</v>
      </c>
      <c r="D24" s="87"/>
      <c r="E24" s="207">
        <v>3000</v>
      </c>
      <c r="F24" s="209"/>
      <c r="G24" s="20">
        <f t="shared" si="0"/>
        <v>0</v>
      </c>
      <c r="H24" s="142">
        <f t="shared" si="1"/>
        <v>0</v>
      </c>
      <c r="I24" s="143"/>
      <c r="J24" s="142">
        <f t="shared" si="2"/>
        <v>0</v>
      </c>
      <c r="K24" s="87" t="s">
        <v>15</v>
      </c>
    </row>
    <row r="25" spans="1:11" ht="12.75" customHeight="1">
      <c r="A25" s="123" t="s">
        <v>199</v>
      </c>
      <c r="B25" s="125" t="s">
        <v>19</v>
      </c>
      <c r="C25" s="87" t="s">
        <v>214</v>
      </c>
      <c r="D25" s="87"/>
      <c r="E25" s="207">
        <v>3000</v>
      </c>
      <c r="F25" s="209"/>
      <c r="G25" s="20">
        <f t="shared" si="0"/>
        <v>0</v>
      </c>
      <c r="H25" s="142">
        <f t="shared" si="1"/>
        <v>0</v>
      </c>
      <c r="I25" s="143"/>
      <c r="J25" s="142">
        <f t="shared" si="2"/>
        <v>0</v>
      </c>
      <c r="K25" s="87" t="s">
        <v>15</v>
      </c>
    </row>
    <row r="26" spans="1:11" ht="41.25" customHeight="1">
      <c r="A26" s="123" t="s">
        <v>200</v>
      </c>
      <c r="B26" s="214" t="s">
        <v>20</v>
      </c>
      <c r="C26" s="87" t="s">
        <v>214</v>
      </c>
      <c r="D26" s="87"/>
      <c r="E26" s="207">
        <v>50</v>
      </c>
      <c r="F26" s="209"/>
      <c r="G26" s="20">
        <f t="shared" si="0"/>
        <v>0</v>
      </c>
      <c r="H26" s="142">
        <f t="shared" si="1"/>
        <v>0</v>
      </c>
      <c r="I26" s="143"/>
      <c r="J26" s="142">
        <f t="shared" si="2"/>
        <v>0</v>
      </c>
      <c r="K26" s="87" t="s">
        <v>1</v>
      </c>
    </row>
    <row r="27" spans="1:11" ht="12.75" customHeight="1">
      <c r="A27" s="123" t="s">
        <v>202</v>
      </c>
      <c r="B27" s="214" t="s">
        <v>21</v>
      </c>
      <c r="C27" s="87" t="s">
        <v>214</v>
      </c>
      <c r="D27" s="87"/>
      <c r="E27" s="207">
        <v>3</v>
      </c>
      <c r="F27" s="209"/>
      <c r="G27" s="20">
        <f t="shared" si="0"/>
        <v>0</v>
      </c>
      <c r="H27" s="142">
        <f t="shared" si="1"/>
        <v>0</v>
      </c>
      <c r="I27" s="143"/>
      <c r="J27" s="142">
        <f t="shared" si="2"/>
        <v>0</v>
      </c>
      <c r="K27" s="87" t="s">
        <v>22</v>
      </c>
    </row>
    <row r="28" spans="1:11" ht="14.25" customHeight="1">
      <c r="A28" s="123" t="s">
        <v>205</v>
      </c>
      <c r="B28" s="214" t="s">
        <v>23</v>
      </c>
      <c r="C28" s="87" t="s">
        <v>214</v>
      </c>
      <c r="D28" s="87"/>
      <c r="E28" s="207">
        <v>10</v>
      </c>
      <c r="F28" s="209"/>
      <c r="G28" s="20">
        <f t="shared" si="0"/>
        <v>0</v>
      </c>
      <c r="H28" s="142">
        <f t="shared" si="1"/>
        <v>0</v>
      </c>
      <c r="I28" s="143"/>
      <c r="J28" s="142">
        <f t="shared" si="2"/>
        <v>0</v>
      </c>
      <c r="K28" s="87" t="s">
        <v>24</v>
      </c>
    </row>
    <row r="29" spans="1:12" ht="117.75" customHeight="1">
      <c r="A29" s="123" t="s">
        <v>207</v>
      </c>
      <c r="B29" s="218" t="s">
        <v>137</v>
      </c>
      <c r="C29" s="87" t="s">
        <v>214</v>
      </c>
      <c r="D29" s="87"/>
      <c r="E29" s="207">
        <v>30</v>
      </c>
      <c r="F29" s="209"/>
      <c r="G29" s="20">
        <f t="shared" si="0"/>
        <v>0</v>
      </c>
      <c r="H29" s="142">
        <f t="shared" si="1"/>
        <v>0</v>
      </c>
      <c r="I29" s="143"/>
      <c r="J29" s="142">
        <f t="shared" si="2"/>
        <v>0</v>
      </c>
      <c r="K29" s="219" t="s">
        <v>25</v>
      </c>
      <c r="L29" s="220"/>
    </row>
    <row r="30" spans="1:11" ht="143.25" customHeight="1">
      <c r="A30" s="123" t="s">
        <v>209</v>
      </c>
      <c r="B30" s="221" t="s">
        <v>26</v>
      </c>
      <c r="C30" s="87" t="s">
        <v>214</v>
      </c>
      <c r="D30" s="87"/>
      <c r="E30" s="207">
        <v>30</v>
      </c>
      <c r="F30" s="209"/>
      <c r="G30" s="20">
        <f t="shared" si="0"/>
        <v>0</v>
      </c>
      <c r="H30" s="142">
        <f t="shared" si="1"/>
        <v>0</v>
      </c>
      <c r="I30" s="143"/>
      <c r="J30" s="142">
        <f t="shared" si="2"/>
        <v>0</v>
      </c>
      <c r="K30" s="87" t="s">
        <v>1</v>
      </c>
    </row>
    <row r="31" spans="1:11" ht="33.75" customHeight="1">
      <c r="A31" s="123" t="s">
        <v>211</v>
      </c>
      <c r="B31" s="125" t="s">
        <v>16</v>
      </c>
      <c r="C31" s="87" t="s">
        <v>214</v>
      </c>
      <c r="D31" s="87"/>
      <c r="E31" s="207">
        <v>50</v>
      </c>
      <c r="F31" s="209"/>
      <c r="G31" s="20">
        <f t="shared" si="0"/>
        <v>0</v>
      </c>
      <c r="H31" s="142">
        <f t="shared" si="1"/>
        <v>0</v>
      </c>
      <c r="I31" s="143"/>
      <c r="J31" s="142">
        <f t="shared" si="2"/>
        <v>0</v>
      </c>
      <c r="K31" s="87" t="s">
        <v>15</v>
      </c>
    </row>
    <row r="32" spans="1:11" ht="182.25" customHeight="1">
      <c r="A32" s="123" t="s">
        <v>237</v>
      </c>
      <c r="B32" s="221" t="s">
        <v>30</v>
      </c>
      <c r="C32" s="87" t="s">
        <v>214</v>
      </c>
      <c r="D32" s="87"/>
      <c r="E32" s="207">
        <v>5</v>
      </c>
      <c r="F32" s="209"/>
      <c r="G32" s="20">
        <f t="shared" si="0"/>
        <v>0</v>
      </c>
      <c r="H32" s="142">
        <f t="shared" si="1"/>
        <v>0</v>
      </c>
      <c r="I32" s="143"/>
      <c r="J32" s="142">
        <f t="shared" si="2"/>
        <v>0</v>
      </c>
      <c r="K32" s="87" t="s">
        <v>1</v>
      </c>
    </row>
    <row r="33" spans="1:12" ht="76.5" customHeight="1">
      <c r="A33" s="123" t="s">
        <v>31</v>
      </c>
      <c r="B33" s="218" t="s">
        <v>138</v>
      </c>
      <c r="C33" s="87" t="s">
        <v>214</v>
      </c>
      <c r="D33" s="87"/>
      <c r="E33" s="207">
        <v>25</v>
      </c>
      <c r="F33" s="209"/>
      <c r="G33" s="20">
        <f t="shared" si="0"/>
        <v>0</v>
      </c>
      <c r="H33" s="142">
        <f t="shared" si="1"/>
        <v>0</v>
      </c>
      <c r="I33" s="143"/>
      <c r="J33" s="142">
        <f t="shared" si="2"/>
        <v>0</v>
      </c>
      <c r="K33" s="219" t="s">
        <v>1</v>
      </c>
      <c r="L33" s="220"/>
    </row>
    <row r="34" spans="1:12" ht="191.25" customHeight="1">
      <c r="A34" s="123" t="s">
        <v>32</v>
      </c>
      <c r="B34" s="218" t="s">
        <v>28</v>
      </c>
      <c r="C34" s="87" t="s">
        <v>214</v>
      </c>
      <c r="D34" s="87"/>
      <c r="E34" s="207">
        <v>16</v>
      </c>
      <c r="F34" s="209"/>
      <c r="G34" s="20">
        <f t="shared" si="0"/>
        <v>0</v>
      </c>
      <c r="H34" s="142">
        <f t="shared" si="1"/>
        <v>0</v>
      </c>
      <c r="I34" s="143"/>
      <c r="J34" s="142">
        <f t="shared" si="2"/>
        <v>0</v>
      </c>
      <c r="K34" s="219" t="s">
        <v>1</v>
      </c>
      <c r="L34" s="220"/>
    </row>
    <row r="35" spans="1:12" ht="99" customHeight="1">
      <c r="A35" s="123" t="s">
        <v>33</v>
      </c>
      <c r="B35" s="218" t="s">
        <v>133</v>
      </c>
      <c r="C35" s="87" t="s">
        <v>214</v>
      </c>
      <c r="D35" s="87"/>
      <c r="E35" s="207">
        <v>16</v>
      </c>
      <c r="F35" s="209"/>
      <c r="G35" s="20">
        <f t="shared" si="0"/>
        <v>0</v>
      </c>
      <c r="H35" s="142">
        <f t="shared" si="1"/>
        <v>0</v>
      </c>
      <c r="I35" s="143"/>
      <c r="J35" s="142">
        <f t="shared" si="2"/>
        <v>0</v>
      </c>
      <c r="K35" s="219" t="s">
        <v>306</v>
      </c>
      <c r="L35" s="220"/>
    </row>
    <row r="36" spans="1:11" ht="124.5" customHeight="1">
      <c r="A36" s="123" t="s">
        <v>34</v>
      </c>
      <c r="B36" s="222" t="s">
        <v>35</v>
      </c>
      <c r="C36" s="87" t="s">
        <v>214</v>
      </c>
      <c r="D36" s="87"/>
      <c r="E36" s="207">
        <v>1</v>
      </c>
      <c r="F36" s="209"/>
      <c r="G36" s="20">
        <f>(F36*I36)+F36</f>
        <v>0</v>
      </c>
      <c r="H36" s="142">
        <f t="shared" si="1"/>
        <v>0</v>
      </c>
      <c r="I36" s="143"/>
      <c r="J36" s="142">
        <f t="shared" si="2"/>
        <v>0</v>
      </c>
      <c r="K36" s="87" t="s">
        <v>1</v>
      </c>
    </row>
    <row r="37" spans="1:11" ht="48.75" customHeight="1">
      <c r="A37" s="123" t="s">
        <v>36</v>
      </c>
      <c r="B37" s="212" t="s">
        <v>134</v>
      </c>
      <c r="C37" s="87" t="s">
        <v>214</v>
      </c>
      <c r="D37" s="87"/>
      <c r="E37" s="207">
        <v>10</v>
      </c>
      <c r="F37" s="209"/>
      <c r="G37" s="20">
        <f t="shared" si="0"/>
        <v>0</v>
      </c>
      <c r="H37" s="142">
        <f t="shared" si="1"/>
        <v>0</v>
      </c>
      <c r="I37" s="143"/>
      <c r="J37" s="142">
        <f t="shared" si="2"/>
        <v>0</v>
      </c>
      <c r="K37" s="87" t="s">
        <v>5</v>
      </c>
    </row>
    <row r="38" spans="1:11" ht="36" customHeight="1">
      <c r="A38" s="123" t="s">
        <v>37</v>
      </c>
      <c r="B38" s="212" t="s">
        <v>38</v>
      </c>
      <c r="C38" s="87" t="s">
        <v>214</v>
      </c>
      <c r="D38" s="87"/>
      <c r="E38" s="207">
        <v>10</v>
      </c>
      <c r="F38" s="209"/>
      <c r="G38" s="20">
        <f t="shared" si="0"/>
        <v>0</v>
      </c>
      <c r="H38" s="142">
        <f t="shared" si="1"/>
        <v>0</v>
      </c>
      <c r="I38" s="143"/>
      <c r="J38" s="142">
        <f t="shared" si="2"/>
        <v>0</v>
      </c>
      <c r="K38" s="87" t="s">
        <v>5</v>
      </c>
    </row>
    <row r="39" spans="1:11" ht="55.5" customHeight="1">
      <c r="A39" s="123" t="s">
        <v>39</v>
      </c>
      <c r="B39" s="212" t="s">
        <v>40</v>
      </c>
      <c r="C39" s="87" t="s">
        <v>214</v>
      </c>
      <c r="D39" s="87"/>
      <c r="E39" s="207">
        <v>40</v>
      </c>
      <c r="F39" s="209"/>
      <c r="G39" s="20">
        <f t="shared" si="0"/>
        <v>0</v>
      </c>
      <c r="H39" s="142">
        <f t="shared" si="1"/>
        <v>0</v>
      </c>
      <c r="I39" s="143"/>
      <c r="J39" s="142">
        <f t="shared" si="2"/>
        <v>0</v>
      </c>
      <c r="K39" s="87" t="s">
        <v>311</v>
      </c>
    </row>
    <row r="40" spans="1:11" ht="79.5" customHeight="1">
      <c r="A40" s="123" t="s">
        <v>41</v>
      </c>
      <c r="B40" s="125" t="s">
        <v>44</v>
      </c>
      <c r="C40" s="87" t="s">
        <v>214</v>
      </c>
      <c r="D40" s="87"/>
      <c r="E40" s="207">
        <v>10</v>
      </c>
      <c r="F40" s="209"/>
      <c r="G40" s="20">
        <f>(F40*I40)+F40</f>
        <v>0</v>
      </c>
      <c r="H40" s="142">
        <f t="shared" si="1"/>
        <v>0</v>
      </c>
      <c r="I40" s="143"/>
      <c r="J40" s="142">
        <f t="shared" si="2"/>
        <v>0</v>
      </c>
      <c r="K40" s="87" t="s">
        <v>311</v>
      </c>
    </row>
    <row r="41" spans="1:11" ht="15.75" customHeight="1">
      <c r="A41" s="123" t="s">
        <v>45</v>
      </c>
      <c r="B41" s="214" t="s">
        <v>46</v>
      </c>
      <c r="C41" s="87" t="s">
        <v>214</v>
      </c>
      <c r="D41" s="87"/>
      <c r="E41" s="207">
        <v>20</v>
      </c>
      <c r="F41" s="209"/>
      <c r="G41" s="20">
        <f t="shared" si="0"/>
        <v>0</v>
      </c>
      <c r="H41" s="142">
        <f t="shared" si="1"/>
        <v>0</v>
      </c>
      <c r="I41" s="143"/>
      <c r="J41" s="142">
        <f t="shared" si="2"/>
        <v>0</v>
      </c>
      <c r="K41" s="224" t="s">
        <v>47</v>
      </c>
    </row>
    <row r="42" spans="1:11" ht="21.75" customHeight="1">
      <c r="A42" s="123" t="s">
        <v>48</v>
      </c>
      <c r="B42" s="214" t="s">
        <v>49</v>
      </c>
      <c r="C42" s="87" t="s">
        <v>214</v>
      </c>
      <c r="D42" s="87"/>
      <c r="E42" s="207">
        <v>20</v>
      </c>
      <c r="F42" s="209"/>
      <c r="G42" s="20">
        <f t="shared" si="0"/>
        <v>0</v>
      </c>
      <c r="H42" s="142">
        <f t="shared" si="1"/>
        <v>0</v>
      </c>
      <c r="I42" s="143"/>
      <c r="J42" s="142">
        <f t="shared" si="2"/>
        <v>0</v>
      </c>
      <c r="K42" s="224" t="s">
        <v>47</v>
      </c>
    </row>
    <row r="43" spans="1:11" ht="16.5" customHeight="1">
      <c r="A43" s="123" t="s">
        <v>50</v>
      </c>
      <c r="B43" s="214" t="s">
        <v>51</v>
      </c>
      <c r="C43" s="87" t="s">
        <v>214</v>
      </c>
      <c r="D43" s="87"/>
      <c r="E43" s="207">
        <v>20</v>
      </c>
      <c r="F43" s="209"/>
      <c r="G43" s="20">
        <f t="shared" si="0"/>
        <v>0</v>
      </c>
      <c r="H43" s="142">
        <f t="shared" si="1"/>
        <v>0</v>
      </c>
      <c r="I43" s="143"/>
      <c r="J43" s="142">
        <f t="shared" si="2"/>
        <v>0</v>
      </c>
      <c r="K43" s="224" t="s">
        <v>47</v>
      </c>
    </row>
    <row r="44" spans="1:11" ht="17.25" customHeight="1">
      <c r="A44" s="123" t="s">
        <v>52</v>
      </c>
      <c r="B44" s="214" t="s">
        <v>53</v>
      </c>
      <c r="C44" s="87" t="s">
        <v>214</v>
      </c>
      <c r="D44" s="87"/>
      <c r="E44" s="207">
        <v>200</v>
      </c>
      <c r="F44" s="209"/>
      <c r="G44" s="20">
        <f t="shared" si="0"/>
        <v>0</v>
      </c>
      <c r="H44" s="142">
        <f t="shared" si="1"/>
        <v>0</v>
      </c>
      <c r="I44" s="143"/>
      <c r="J44" s="142">
        <f t="shared" si="2"/>
        <v>0</v>
      </c>
      <c r="K44" s="87" t="s">
        <v>54</v>
      </c>
    </row>
    <row r="45" spans="1:11" ht="18.75" customHeight="1">
      <c r="A45" s="123" t="s">
        <v>55</v>
      </c>
      <c r="B45" s="214" t="s">
        <v>56</v>
      </c>
      <c r="C45" s="87" t="s">
        <v>214</v>
      </c>
      <c r="D45" s="87"/>
      <c r="E45" s="207">
        <v>40</v>
      </c>
      <c r="F45" s="209"/>
      <c r="G45" s="20">
        <f t="shared" si="0"/>
        <v>0</v>
      </c>
      <c r="H45" s="142">
        <f t="shared" si="1"/>
        <v>0</v>
      </c>
      <c r="I45" s="143"/>
      <c r="J45" s="142">
        <f t="shared" si="2"/>
        <v>0</v>
      </c>
      <c r="K45" s="224" t="s">
        <v>47</v>
      </c>
    </row>
    <row r="46" spans="1:11" ht="19.5" customHeight="1">
      <c r="A46" s="123" t="s">
        <v>57</v>
      </c>
      <c r="B46" s="214" t="s">
        <v>58</v>
      </c>
      <c r="C46" s="87" t="s">
        <v>214</v>
      </c>
      <c r="D46" s="87"/>
      <c r="E46" s="207">
        <v>30</v>
      </c>
      <c r="F46" s="209"/>
      <c r="G46" s="20">
        <f t="shared" si="0"/>
        <v>0</v>
      </c>
      <c r="H46" s="142">
        <f t="shared" si="1"/>
        <v>0</v>
      </c>
      <c r="I46" s="143"/>
      <c r="J46" s="142">
        <f t="shared" si="2"/>
        <v>0</v>
      </c>
      <c r="K46" s="224" t="s">
        <v>47</v>
      </c>
    </row>
    <row r="47" spans="1:11" ht="20.25" customHeight="1">
      <c r="A47" s="123" t="s">
        <v>59</v>
      </c>
      <c r="B47" s="214" t="s">
        <v>60</v>
      </c>
      <c r="C47" s="87" t="s">
        <v>214</v>
      </c>
      <c r="D47" s="87"/>
      <c r="E47" s="207">
        <v>40</v>
      </c>
      <c r="F47" s="209"/>
      <c r="G47" s="20">
        <f t="shared" si="0"/>
        <v>0</v>
      </c>
      <c r="H47" s="142">
        <f t="shared" si="1"/>
        <v>0</v>
      </c>
      <c r="I47" s="143"/>
      <c r="J47" s="142">
        <f t="shared" si="2"/>
        <v>0</v>
      </c>
      <c r="K47" s="87" t="s">
        <v>54</v>
      </c>
    </row>
    <row r="48" spans="1:11" ht="18.75" customHeight="1">
      <c r="A48" s="123" t="s">
        <v>61</v>
      </c>
      <c r="B48" s="125" t="s">
        <v>62</v>
      </c>
      <c r="C48" s="87" t="s">
        <v>153</v>
      </c>
      <c r="D48" s="87"/>
      <c r="E48" s="207">
        <v>35</v>
      </c>
      <c r="F48" s="209"/>
      <c r="G48" s="20">
        <f t="shared" si="0"/>
        <v>0</v>
      </c>
      <c r="H48" s="142">
        <f t="shared" si="1"/>
        <v>0</v>
      </c>
      <c r="I48" s="143"/>
      <c r="J48" s="142">
        <f t="shared" si="2"/>
        <v>0</v>
      </c>
      <c r="K48" s="87" t="s">
        <v>63</v>
      </c>
    </row>
    <row r="49" spans="1:11" ht="81.75" customHeight="1">
      <c r="A49" s="123" t="s">
        <v>64</v>
      </c>
      <c r="B49" s="212" t="s">
        <v>65</v>
      </c>
      <c r="C49" s="87" t="s">
        <v>214</v>
      </c>
      <c r="D49" s="87"/>
      <c r="E49" s="207">
        <v>10</v>
      </c>
      <c r="F49" s="209"/>
      <c r="G49" s="20">
        <f t="shared" si="0"/>
        <v>0</v>
      </c>
      <c r="H49" s="142">
        <f t="shared" si="1"/>
        <v>0</v>
      </c>
      <c r="I49" s="143"/>
      <c r="J49" s="142">
        <f t="shared" si="2"/>
        <v>0</v>
      </c>
      <c r="K49" s="87" t="s">
        <v>66</v>
      </c>
    </row>
    <row r="50" spans="1:11" ht="55.5" customHeight="1">
      <c r="A50" s="123" t="s">
        <v>67</v>
      </c>
      <c r="B50" s="212" t="s">
        <v>68</v>
      </c>
      <c r="C50" s="87" t="s">
        <v>214</v>
      </c>
      <c r="D50" s="87"/>
      <c r="E50" s="140">
        <v>30</v>
      </c>
      <c r="F50" s="209"/>
      <c r="G50" s="20">
        <f t="shared" si="0"/>
        <v>0</v>
      </c>
      <c r="H50" s="142">
        <f>E50*F50</f>
        <v>0</v>
      </c>
      <c r="I50" s="143"/>
      <c r="J50" s="142">
        <f>(H50*I50)+H50</f>
        <v>0</v>
      </c>
      <c r="K50" s="87" t="s">
        <v>69</v>
      </c>
    </row>
    <row r="51" spans="1:11" ht="35.25" customHeight="1">
      <c r="A51" s="123" t="s">
        <v>70</v>
      </c>
      <c r="B51" s="125" t="s">
        <v>71</v>
      </c>
      <c r="C51" s="87" t="s">
        <v>214</v>
      </c>
      <c r="D51" s="87"/>
      <c r="E51" s="140">
        <v>5</v>
      </c>
      <c r="F51" s="209"/>
      <c r="G51" s="20">
        <f t="shared" si="0"/>
        <v>0</v>
      </c>
      <c r="H51" s="142">
        <f>E51*F51</f>
        <v>0</v>
      </c>
      <c r="I51" s="143"/>
      <c r="J51" s="142">
        <f>(H51*I51)+H51</f>
        <v>0</v>
      </c>
      <c r="K51" s="87" t="s">
        <v>75</v>
      </c>
    </row>
    <row r="52" spans="1:11" ht="55.5" customHeight="1">
      <c r="A52" s="123" t="s">
        <v>76</v>
      </c>
      <c r="B52" s="212" t="s">
        <v>77</v>
      </c>
      <c r="C52" s="87" t="s">
        <v>153</v>
      </c>
      <c r="D52" s="87"/>
      <c r="E52" s="140">
        <v>10</v>
      </c>
      <c r="F52" s="209"/>
      <c r="G52" s="20">
        <f t="shared" si="0"/>
        <v>0</v>
      </c>
      <c r="H52" s="142">
        <f>E52*F52</f>
        <v>0</v>
      </c>
      <c r="I52" s="143"/>
      <c r="J52" s="142">
        <f>(H52*I52)+H52</f>
        <v>0</v>
      </c>
      <c r="K52" s="87" t="s">
        <v>66</v>
      </c>
    </row>
    <row r="53" spans="1:11" ht="28.5" customHeight="1">
      <c r="A53" s="123" t="s">
        <v>78</v>
      </c>
      <c r="B53" s="212" t="s">
        <v>79</v>
      </c>
      <c r="C53" s="87" t="s">
        <v>149</v>
      </c>
      <c r="D53" s="87"/>
      <c r="E53" s="140">
        <v>100</v>
      </c>
      <c r="F53" s="141"/>
      <c r="G53" s="20">
        <f>(F53*I53)+F53</f>
        <v>0</v>
      </c>
      <c r="H53" s="142">
        <f>E53*F53</f>
        <v>0</v>
      </c>
      <c r="I53" s="143"/>
      <c r="J53" s="142">
        <f>(H53*I53)+H53</f>
        <v>0</v>
      </c>
      <c r="K53" s="87" t="s">
        <v>66</v>
      </c>
    </row>
    <row r="54" spans="1:11" ht="73.5" customHeight="1">
      <c r="A54" s="123" t="s">
        <v>80</v>
      </c>
      <c r="B54" s="212" t="s">
        <v>29</v>
      </c>
      <c r="C54" s="87" t="s">
        <v>149</v>
      </c>
      <c r="D54" s="87"/>
      <c r="E54" s="140">
        <v>10</v>
      </c>
      <c r="F54" s="141"/>
      <c r="G54" s="20">
        <f>(F54*I54)+F54</f>
        <v>0</v>
      </c>
      <c r="H54" s="142">
        <f>E54*F54</f>
        <v>0</v>
      </c>
      <c r="I54" s="143"/>
      <c r="J54" s="142">
        <f>(H54*I54)+H54</f>
        <v>0</v>
      </c>
      <c r="K54" s="87" t="s">
        <v>81</v>
      </c>
    </row>
    <row r="55" spans="1:11" ht="13.5" customHeight="1">
      <c r="A55" s="113"/>
      <c r="B55" s="125"/>
      <c r="C55" s="167"/>
      <c r="D55" s="167"/>
      <c r="E55" s="167"/>
      <c r="F55" s="223"/>
      <c r="G55" s="223" t="s">
        <v>147</v>
      </c>
      <c r="H55" s="223">
        <f>SUM(H5:H54)</f>
        <v>0</v>
      </c>
      <c r="I55" s="143"/>
      <c r="J55" s="223">
        <f>SUM(J5:J54)</f>
        <v>0</v>
      </c>
      <c r="K55" s="108"/>
    </row>
    <row r="56" spans="5:10" ht="12.75">
      <c r="E56" s="113" t="s">
        <v>82</v>
      </c>
      <c r="F56" s="182"/>
      <c r="G56" s="182"/>
      <c r="H56" s="182">
        <f>J55-H55</f>
        <v>0</v>
      </c>
      <c r="I56" s="81"/>
      <c r="J56" s="81"/>
    </row>
    <row r="58" spans="2:10" ht="12.75">
      <c r="B58" s="255" t="s">
        <v>42</v>
      </c>
      <c r="C58" s="7"/>
      <c r="D58" s="7"/>
      <c r="E58" s="8"/>
      <c r="F58" s="8"/>
      <c r="G58" s="8"/>
      <c r="I58" s="8"/>
      <c r="J58" s="30"/>
    </row>
    <row r="59" spans="2:10" ht="25.5" customHeight="1">
      <c r="B59" s="260" t="s">
        <v>104</v>
      </c>
      <c r="C59" s="261"/>
      <c r="D59" s="261"/>
      <c r="E59" s="261"/>
      <c r="F59" s="261"/>
      <c r="G59" s="261"/>
      <c r="H59" s="261"/>
      <c r="I59" s="261"/>
      <c r="J59" s="261"/>
    </row>
  </sheetData>
  <mergeCells count="1">
    <mergeCell ref="B59:J59"/>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agnieszka.ciolczyk</cp:lastModifiedBy>
  <cp:lastPrinted>2016-05-05T05:32:58Z</cp:lastPrinted>
  <dcterms:created xsi:type="dcterms:W3CDTF">1997-02-26T13:46:56Z</dcterms:created>
  <dcterms:modified xsi:type="dcterms:W3CDTF">2016-05-06T10:49:37Z</dcterms:modified>
  <cp:category/>
  <cp:version/>
  <cp:contentType/>
  <cp:contentStatus/>
</cp:coreProperties>
</file>