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0" firstSheet="3" activeTab="7"/>
  </bookViews>
  <sheets>
    <sheet name="1Aparaty do przet." sheetId="1" r:id="rId1"/>
    <sheet name="2kuwety" sheetId="2" r:id="rId2"/>
    <sheet name="3osprzęt do laparoskopu" sheetId="3" r:id="rId3"/>
    <sheet name="4zestaw do uzyskiwania osocza" sheetId="4" r:id="rId4"/>
    <sheet name="5łacznik prosty 2" sheetId="5" r:id="rId5"/>
    <sheet name="6 opatrunki specjalistyczne" sheetId="6" r:id="rId6"/>
    <sheet name="7 szczotki czyściki" sheetId="7" r:id="rId7"/>
    <sheet name="8 testy i opakowania do plazm" sheetId="8" r:id="rId8"/>
  </sheets>
  <definedNames/>
  <calcPr fullCalcOnLoad="1"/>
</workbook>
</file>

<file path=xl/sharedStrings.xml><?xml version="1.0" encoding="utf-8"?>
<sst xmlns="http://schemas.openxmlformats.org/spreadsheetml/2006/main" count="280" uniqueCount="128">
  <si>
    <t>Lp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</si>
  <si>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</si>
  <si>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</si>
  <si>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</si>
  <si>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</si>
  <si>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</si>
  <si>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</si>
  <si>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</si>
  <si>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</si>
  <si>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</si>
  <si>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</si>
  <si>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</t>
  </si>
  <si>
    <t>33.14.16.40-8</t>
  </si>
  <si>
    <t>33.14.10.00-0</t>
  </si>
  <si>
    <t>Razem</t>
  </si>
  <si>
    <t>op</t>
  </si>
  <si>
    <t>33.14.16.20-2</t>
  </si>
  <si>
    <t>Próbka 1szt</t>
  </si>
  <si>
    <t>33.19.40.00-6</t>
  </si>
  <si>
    <t>Przyrząd do przetaczania z pomiarem Ocż jednorazowego użytku, sterylny</t>
  </si>
  <si>
    <t>Aparat do szybkiego przetaczania krwi z pompką</t>
  </si>
  <si>
    <t>Probówki muszą  pasować do posiadanej przez zamawiającego wirówki firmy EPPENDORF 5702 rok produkcji 2007 lub Wykonawca musi dostarczyć zamawiającemu wirówkę kompatybilną, służącą do obsługi oferowanych przez Wykonawcę  zestawów</t>
  </si>
  <si>
    <t>Łącznik prosty z zastawką bezzwrotną 325 PSI dł.25cm kompatybilny ze sprzętem jednorazowym do automatycznego wstrzykiwacza kontrastu Optisar Elite</t>
  </si>
  <si>
    <t>33.16.22.00-5</t>
  </si>
  <si>
    <t>w tym vat</t>
  </si>
  <si>
    <t>kod katalogowy, nazwa producent</t>
  </si>
  <si>
    <t xml:space="preserve">Kuweta do pomiaru stężenia glukozy do analizatora GL 201+ </t>
  </si>
  <si>
    <t>33.12.41.30-5</t>
  </si>
  <si>
    <t>Zestaw drenów silikonowych do insulfilacji, do Endofloeatora, sterylizowane*</t>
  </si>
  <si>
    <t>Kabel wysokiej częstotliwości monopolarny do diatermii  ERBE VIO 300D</t>
  </si>
  <si>
    <t>*Zamawiający posiada Thermoflator 26432020 oraz 26430520 K Storz</t>
  </si>
  <si>
    <t>w tym vat:</t>
  </si>
  <si>
    <t>Opis</t>
  </si>
  <si>
    <t>Nazwa handlowa, kod katalogowy</t>
  </si>
  <si>
    <t>Zestaw do uzyskiwania osocza bogatopłytkowego o składzie: Igła do pobierania typu „motylek: z systemem Safety-Lok, ampułka do pobierania, dwie plastikowe probówki podciśnieniowe Regen BCT zawierające „żel rozdzielający komórki” do pobierania 8ml krwi każda wyposażone w niebieskie zakrętki, jedna ampułka o pojemności 2ml zawierająca 10% chlorek wapnia, strzykawka 1ml z Luer Lok, igła do przebijania membran probówek Regan BCT, igła o rozmiarze 30 do zastrzyków podskórnych 25mm, igła o rozmiarze 27 do zastrzyków mezoterapeutycznych 4mm</t>
  </si>
  <si>
    <r>
      <t>Termin dostawy</t>
    </r>
    <r>
      <rPr>
        <sz val="12"/>
        <rFont val="Times New Roman CE"/>
        <family val="1"/>
      </rPr>
      <t xml:space="preserve"> (PODAĆ) ……………...………..po złożeniu zamówienia telefonicznego lub fax-em </t>
    </r>
  </si>
  <si>
    <t xml:space="preserve">(termin dostawy podlega ocenie zgodnie z rozdz.XV  ust.1A ppkt2) SIWZ ; należy podać jedną z trzech opcji wymienionych  w w/w zapisie SIWZ) </t>
  </si>
  <si>
    <r>
      <t>Termin dostawy</t>
    </r>
    <r>
      <rPr>
        <sz val="11"/>
        <rFont val="Times New Roman CE"/>
        <family val="0"/>
      </rPr>
      <t xml:space="preserve"> (PODAĆ) ……………...………..po złożeniu zamówienia telefonicznego lub fax-em </t>
    </r>
  </si>
  <si>
    <t>Nazwa handlowa,producent</t>
  </si>
  <si>
    <t>Jałowy opatrunek z siatki tiulowej z poliamidu o małych oczkach, impregnowany maścią na bazie trójglicerydów nie zawierających substancji czynnych pokryty srebrem metalicznym. Opakowanie jednostkowe z podziałką centymetrową służącą do mierzenia wielkości rany. Rozmiar 10 x 10cm a` 10szt</t>
  </si>
  <si>
    <t>Hydroaktywny opatrunek piankowy trzywarstwowy z warstwą hydrożelu o strukturze siatki, warstwą pianki poliuretanowej i zewnętrzną folia poliuretanową. Opatrnek przeznaczony do leczenia ran z umiarkowanym i średnim wysiękiem</t>
  </si>
  <si>
    <t>Rozmiar 10 x 10cm a`10szt</t>
  </si>
  <si>
    <t>Rozmiar 15 x 15cm a`3szt</t>
  </si>
  <si>
    <t>Jałowy samoprzylepny hydroaktywny opatrunek z pianki poliuretanowej o strukturze porów od największych do najmniejszych z jednokierunkowym przepływem wydzieliny do wnętrza opatrunku z przeznaczeniem do ran z wysiekiem od obfitego do umiarkowanego o wchłanialności 10g/g do zaopatrywania części krzyżowej. Opakowanie jednostkowe z podziałką centymetrową służącą do mierzenia wielkości rany. Rozmiar 18 x 18 a`3szt</t>
  </si>
  <si>
    <t>Jałowy samoprzylepny hydroaktywny opatrunek z pianki poliuretanowej o strukturze porów od największych do najmniejszych z jednokierunkowym przepływem wydzieliny do wnętrza opatrunku z przeznaczeniem do ran z wysiekiem od obfitego do umiarkowanego o wchłanialności 10g/g do zaopatrywania ran usytuowanych na piętach i łokciach. Opakowanie jednostkowe z podziałką centymetrową służącą do mierzenia wielkości rany. Rozmiar 16,5 x 18 a`3szt</t>
  </si>
  <si>
    <t>Jałowy opatrunek z włókien alginianów wapnia o wchłanialności min. 12g/100cm2 po 30min do leczenia szczególnie ran głębokich, szczelinowych, ostrych i przewlekłych oraz klinicznie zakażonych, znajdujących się w fazie oczyszczania i ziarninowania. Opakowanie jednostkowe z podziałką centymetrową służącą do mierzenia wielkości rany</t>
  </si>
  <si>
    <t>Rozmiar 10 x 20cm a`5szt</t>
  </si>
  <si>
    <t>Jałowy opatrunek hydrożelowy do wilgotnej terapii ran w formie strzykawki z zawartością płynu Ringera. Strzykawka z tłoczkiem z podwójną podziałką wskazującą ile żelu zostało zaaplikowane do rany oraz ile pozostało w strzykawce. Opakowanie 15g</t>
  </si>
  <si>
    <t>Opatrunek czterowarstwowy  opatrunek o wysokiej chłonności do ran silnie sączących, ostrych i chronicznych. Budowa: dwuwarstwowa zewnętrzna włóknina otaczająca cały opatrunek: zewnętrzna warstwa, o właściwościach hydrofobowych-zapobiega przywieraniu do rany, warstwa wewnętrzna, z włókien celulozowych-o właściwościwościach hydrofilowych-umożliwia szybkie przemieszczanie się wysięku do warstwy chłonnej, warstwa chłonna zawiera pulpę celulozową oraz superabsorbent o bardzo wysokich właściwości wchłaniania, miękka, o właściwościach wyściełających, cienka włóknina rozprowadzająca równomiernie wysięk po całej powierzchni warstwy chłonnej, na stronie opatrunku przeciwległej do rany-włóknina przepuszczająca powietrze, ale nie przepuszczająca płynów-zapobiega przenikaniu wydzieliny na zewnątrz, chroni przed zabrudzeniem.</t>
  </si>
  <si>
    <t>rozmiar 10 x 20cm a`10szt</t>
  </si>
  <si>
    <t xml:space="preserve">PAKIET 6 opatrunki specjalistyczne </t>
  </si>
  <si>
    <t>PAKIET 1- przyrządy do przetaczania 1</t>
  </si>
  <si>
    <t xml:space="preserve">PAKIET 2-kuweta </t>
  </si>
  <si>
    <t>PAKIET 3-osprzęt do laparoskopu</t>
  </si>
  <si>
    <t>PAKIET 4 ZESTAW DO UZYSKIWANIA OSOCZA BOGATOPŁYTKOWEGO</t>
  </si>
  <si>
    <t>PAKIET 5-łącznik prosty 2</t>
  </si>
  <si>
    <t>CPV:</t>
  </si>
  <si>
    <t>33140000-3 materiały medyczne</t>
  </si>
  <si>
    <t>39224200-0 Szczotki</t>
  </si>
  <si>
    <t>Lp.</t>
  </si>
  <si>
    <t>Nazwa asortymentu</t>
  </si>
  <si>
    <t>Nazwa handlowa, kod katalogowy, producent -podać</t>
  </si>
  <si>
    <t>J.m.</t>
  </si>
  <si>
    <t>Stawka VAT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</si>
  <si>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</si>
  <si>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</si>
  <si>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</si>
  <si>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</si>
  <si>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</si>
  <si>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</si>
  <si>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</si>
  <si>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</si>
  <si>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</si>
  <si>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</si>
  <si>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Czyściki do czyszczenia kanałów w wąskim przekroju oraz innych trudno dostępnych miejsc : 3mm miękki 10 m zwitką; 3mm bardzo szorstki 10 m zwitką ; 3mm dwustronne  x 15 cm długości 10 m zwitką a 100 szt.; 9mm miękki x 30cm długości a 50 szt.; 12mm miękki x 30 cm dugości a 50 szt.; 15mm szorstki x 30cm długości zwitką a 20 szt., 15mm szorstki  x 5 m zwitką, zestaw bez podajnika (Zamawiajacy posiada  podajnik z czyścikami :FLEX008 (Clinipak))</t>
  </si>
  <si>
    <t>Op.</t>
  </si>
  <si>
    <t xml:space="preserve">szczotka do czyszczenia diatermi z wyjmowanym płotkiem ze stali nierdzewnej,                                                                                                                                                                                              - wymiary uchwytu ok. 90mm x 55mm (+/-10mm)                                                                - wysokość metalowych drucików szczotki  10mm (+/-5mm)  a 2szt. </t>
  </si>
  <si>
    <t>op.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</si>
  <si>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duże</t>
  </si>
  <si>
    <t>szt.</t>
  </si>
  <si>
    <t>Szczotka do czyszczenia z nylonowym włosiem umocowanym w plastikowej rączce. Bezpieczne w użyciu oraz posiadające długotrwałą żywotność. Szczotki przeznaczone do usuwania trudnych zanieczyszczeń lub zanieczyszczeń w trudno dostępnych miejscach - małe</t>
  </si>
  <si>
    <t>Szt.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</si>
  <si>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15mm (+/- 2mm)
</t>
  </si>
  <si>
    <t xml:space="preserve">Szczotka do intensywnego mycia narzędzi
- sztywne włosie nylonowe 
- sztyft zakończony pętlą lub bez bez pętli
 - gruby i sztywny drut zapobiegający zbyt łatwemu zgniataniu
- wielokrotnego użytku.
- wymiary: dł.46cm ( +/- 6cm) średnica 5mm (+/- 1mm)
</t>
  </si>
  <si>
    <t>Segregator 3-ringowy A5 z indeksem + 11 kolorowych kartek z naklejkami gładkimi,paski do znakowania narzędzi na arkuszu A5</t>
  </si>
  <si>
    <t>RAZEM</t>
  </si>
  <si>
    <t>wartość podatku vat</t>
  </si>
  <si>
    <r>
      <t xml:space="preserve">Termin dostawy oferowany: …………………………(podać czas dostawy tj. jedną z opcji wymienionych w Rozdz. XV A.b SIWZ) </t>
    </r>
    <r>
      <rPr>
        <sz val="10"/>
        <rFont val="Arial Narrow"/>
        <family val="2"/>
      </rPr>
      <t>(dostawa towaru maksymalnie do 5 dni roboczych; dodatkowo termin dostawy podlega ocenie zgodnie z kryterium oceny ofert podanym w SIWZ. )</t>
    </r>
  </si>
  <si>
    <t>PAKIET NR 7 - SZCZOTKI/ CZYŚCIKI  DO CZYSZCZENIA NARZĘDZI  I SPRZĘTU MEDYCZNEGO, SEGREGATOR</t>
  </si>
  <si>
    <r>
      <t>Okres realizacji:  dostawy sukcesywne</t>
    </r>
    <r>
      <rPr>
        <b/>
        <sz val="12"/>
        <rFont val="Arial Narrow"/>
        <family val="2"/>
      </rPr>
      <t xml:space="preserve"> od dnia podpisania umowy do 22.06.2017</t>
    </r>
  </si>
  <si>
    <t>CPV: 33190000-8 różne urządzenia i produkty medyczne</t>
  </si>
  <si>
    <t>24950000-8 specjalistyczne produkty chemiczne</t>
  </si>
  <si>
    <r>
      <t>Chemiczny wskaźnik paskowy, przystosowany do sterylizacji plazmowej w sterylizatorach STERRAD 100S, odpowiadający kl. I lub IV. Zgodny z ISO 11140-1 *lub równoważną a 1000 szt.**</t>
    </r>
    <r>
      <rPr>
        <i/>
        <sz val="10"/>
        <rFont val="Arial"/>
        <family val="2"/>
      </rPr>
      <t>dopuszcza się op. Po 250 szt w ilości 20 op.- wówczas należy podać wielkośc oferowanego opakowania i dokonać zmiany ilości</t>
    </r>
  </si>
  <si>
    <t>Rękaw papierowo- foliowy 75mm x 70m a 6szt.</t>
  </si>
  <si>
    <t>Rękaw papierowo- foliowy 100mm x 70m a 6szt.</t>
  </si>
  <si>
    <t>Rękaw papierowo- foliowy 150mm x 70m a 4szt.</t>
  </si>
  <si>
    <t>Rękaw papierowo- foliowy 250mm x 70m a 4szt.</t>
  </si>
  <si>
    <r>
      <t>Rękaw papierowo- foliowy 350mm x 70m a 2szt. *z</t>
    </r>
    <r>
      <rPr>
        <i/>
        <sz val="10"/>
        <rFont val="Arial"/>
        <family val="2"/>
      </rPr>
      <t xml:space="preserve">amawiajacy dopuszcza rozmiar 300mm x 70m a 2 szt. </t>
    </r>
  </si>
  <si>
    <t xml:space="preserve">Kasety do sterylizatora STERRAD 100S- sterylizacja plazmowa a 5szt. </t>
  </si>
  <si>
    <t>Akcelerator do długich kanałów a 20 szt.</t>
  </si>
  <si>
    <t>Akcesoria do sterylizatora STERRAD 100S:   6 kartonów, 12 rolek, 3 taśmy do drukarki, 6 płytek.</t>
  </si>
  <si>
    <t>11.</t>
  </si>
  <si>
    <t>Łącznik do akceleratora 3mm a 50 szt.</t>
  </si>
  <si>
    <t xml:space="preserve">Op. </t>
  </si>
  <si>
    <t>wartosć podatku vat</t>
  </si>
  <si>
    <t>Wymagania i opis techniczny:</t>
  </si>
  <si>
    <t>1.  Rękawy do sterylizacji plazmowej z testem procesu o konstrukcji i wykonaniu zgodnym z EN 868-3-5 / ISO11607-1-2 *lub równoważna</t>
  </si>
  <si>
    <r>
      <t>2.  Wymagana charakterystyka wytrzymałościowa rękawów, oraz dokumenty potwierdz</t>
    </r>
    <r>
      <rPr>
        <sz val="9"/>
        <rFont val="Arial"/>
        <family val="2"/>
      </rPr>
      <t>ające skuteczność materiałów eksploatacyjnych wykorzystywanych w systemie sterylizacji plazmowej Sterrad wydane przez producenta/wytwórcę</t>
    </r>
  </si>
  <si>
    <r>
      <t xml:space="preserve">Termin dostawy oferowany: …………………………(podać czas dostawy tj. jedną z opcji wymienionych w Rozdz. XV A.b SIWZ) </t>
    </r>
    <r>
      <rPr>
        <sz val="12"/>
        <rFont val="Arial Narrow"/>
        <family val="2"/>
      </rPr>
      <t>(dostawa towaru maksymalnie do 5 dni roboczych; dodatkowo termin dostawy podlega ocenie zgodnie z kryterium oceny ofert podanym w SIWZ. )</t>
    </r>
  </si>
  <si>
    <t>PAKIET 8 - TESTY I OPAKOWANIA DO STERYLIZACJI PLAZMOWEJ</t>
  </si>
  <si>
    <t xml:space="preserve">załącznik 3.8 do siwz </t>
  </si>
  <si>
    <r>
      <t xml:space="preserve">Okres realizacji:  dostawy sukcesywne </t>
    </r>
    <r>
      <rPr>
        <b/>
        <sz val="12"/>
        <rFont val="Arial Narrow"/>
        <family val="2"/>
      </rPr>
      <t>od dnia podpisania umowy do 22.06.2017</t>
    </r>
  </si>
  <si>
    <t>Aparat do infuzji w opakowaniu sterylnym w kolorze niebieskim (folia-papier) komora min 6,5cm wolna od PCV, igła biorcza ścięta dwupłaszczyznowo z ABS (akrylonitryl-butadien), wzmocnionego włóknem szklanym, bez ftalanów (zaznaczone na opakowaniu jednostkowym). Zacisk rolkowy ze specjalną pochewką na kolec komory zabezpieczający przed zakłuciem. *</t>
  </si>
  <si>
    <t>* dopuszcza się opakowania po 200 i 250szt</t>
  </si>
  <si>
    <t>Aparat do przetoczeń krwi w opakowaniu sterylnym w kolorze czerwonym (folia-papier) komora min 9cm, wolna od PCV, bez ftalanów (zaznaczone na opakowaniu jednostkowym).**</t>
  </si>
  <si>
    <t>** dopuszcza się opakowania po 180szt i 200szt</t>
  </si>
  <si>
    <r>
      <t xml:space="preserve">Aparat do pompy perystaltycznej </t>
    </r>
    <r>
      <rPr>
        <sz val="12"/>
        <rFont val="Times New Roman CE"/>
        <family val="0"/>
      </rPr>
      <t xml:space="preserve">Ascor AP AP31-22 dł. </t>
    </r>
    <r>
      <rPr>
        <sz val="12"/>
        <rFont val="Times New Roman CE"/>
        <family val="1"/>
      </rPr>
      <t>wkładki silikonowej 230cm/22cm, jałowy (folia-papier)</t>
    </r>
  </si>
  <si>
    <t>załacznik 3.1 do siwz</t>
  </si>
  <si>
    <t>załacznik 3.2 do siwz</t>
  </si>
  <si>
    <t>załacznik 3.3 do siwz</t>
  </si>
  <si>
    <t>załacznik 3.4 do siwz</t>
  </si>
  <si>
    <t>załacznik 3.5 do siwz</t>
  </si>
  <si>
    <t>CPV 33141111-1</t>
  </si>
  <si>
    <t>załacznik 3.6 do SIWZ</t>
  </si>
  <si>
    <t>załącznik 3.7 do siwz</t>
  </si>
  <si>
    <r>
      <t>Ampułkowy wskaźnik biologiczny, przystosowany do sterylizacji w sterylizatorach STERRAD 100S a 30szt.**</t>
    </r>
    <r>
      <rPr>
        <i/>
        <sz val="10"/>
        <rFont val="Arial"/>
        <family val="2"/>
      </rPr>
      <t>dopuszcza się op.  po 100szt.w ilości 3 op. wówczas należy podać wielkość oferowanego opakowania i dokonać zmiany ilości</t>
    </r>
  </si>
  <si>
    <r>
      <t>Okres realizacji:  dostawy sukcesywne</t>
    </r>
    <r>
      <rPr>
        <b/>
        <sz val="12"/>
        <rFont val="Arial Narrow"/>
        <family val="2"/>
      </rPr>
      <t xml:space="preserve"> od dnia podpisania umowy do 10.05.2017</t>
    </r>
  </si>
  <si>
    <r>
      <t>Okres realizacji:  dostawy sukcesywne</t>
    </r>
    <r>
      <rPr>
        <b/>
        <sz val="12"/>
        <rFont val="Arial Narrow"/>
        <family val="2"/>
      </rPr>
      <t xml:space="preserve">  12 miesięcy od dnia podpisania umowy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</si>
</sst>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3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12"/>
      <name val="Times New Roman CE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8"/>
      <name val="Arial CE"/>
      <family val="2"/>
    </font>
    <font>
      <sz val="11"/>
      <color indexed="8"/>
      <name val="Calibri"/>
      <family val="2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b/>
      <sz val="12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sz val="1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 CE"/>
      <family val="0"/>
    </font>
    <font>
      <b/>
      <sz val="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7"/>
      <name val="Arial"/>
      <family val="2"/>
    </font>
    <font>
      <sz val="6"/>
      <name val="Arial CE"/>
      <family val="0"/>
    </font>
    <font>
      <sz val="5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Alignment="1">
      <alignment/>
    </xf>
    <xf numFmtId="2" fontId="3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/>
    </xf>
    <xf numFmtId="2" fontId="6" fillId="0" borderId="2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9" fontId="6" fillId="0" borderId="5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5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2" fontId="6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justify" vertical="top"/>
      <protection/>
    </xf>
    <xf numFmtId="0" fontId="5" fillId="0" borderId="0" xfId="0" applyFont="1" applyAlignment="1">
      <alignment horizontal="justify" vertical="top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Alignment="1">
      <alignment horizontal="justify" vertical="top"/>
    </xf>
    <xf numFmtId="0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horizontal="left" vertical="top"/>
      <protection/>
    </xf>
    <xf numFmtId="0" fontId="6" fillId="0" borderId="4" xfId="0" applyNumberFormat="1" applyFont="1" applyFill="1" applyBorder="1" applyAlignment="1" applyProtection="1">
      <alignment horizontal="left" vertical="top"/>
      <protection/>
    </xf>
    <xf numFmtId="0" fontId="6" fillId="0" borderId="4" xfId="0" applyNumberFormat="1" applyFont="1" applyFill="1" applyBorder="1" applyAlignment="1" applyProtection="1">
      <alignment horizontal="right" vertical="top"/>
      <protection/>
    </xf>
    <xf numFmtId="0" fontId="6" fillId="0" borderId="1" xfId="0" applyNumberFormat="1" applyFont="1" applyFill="1" applyBorder="1" applyAlignment="1" applyProtection="1">
      <alignment horizontal="justify" vertical="top"/>
      <protection/>
    </xf>
    <xf numFmtId="0" fontId="6" fillId="0" borderId="3" xfId="0" applyNumberFormat="1" applyFont="1" applyFill="1" applyBorder="1" applyAlignment="1" applyProtection="1">
      <alignment horizontal="justify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justify" vertical="top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6" fillId="0" borderId="0" xfId="0" applyNumberFormat="1" applyFont="1" applyFill="1" applyBorder="1" applyAlignment="1" applyProtection="1">
      <alignment horizontal="left" vertical="top" indent="3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3"/>
      <protection/>
    </xf>
    <xf numFmtId="0" fontId="6" fillId="0" borderId="4" xfId="0" applyNumberFormat="1" applyFont="1" applyFill="1" applyBorder="1" applyAlignment="1" applyProtection="1">
      <alignment horizontal="justify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/>
      <protection/>
    </xf>
    <xf numFmtId="0" fontId="6" fillId="0" borderId="8" xfId="0" applyNumberFormat="1" applyFont="1" applyFill="1" applyBorder="1" applyAlignment="1" applyProtection="1">
      <alignment horizontal="left" vertical="top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indent="3"/>
      <protection/>
    </xf>
    <xf numFmtId="0" fontId="6" fillId="0" borderId="9" xfId="0" applyNumberFormat="1" applyFont="1" applyFill="1" applyBorder="1" applyAlignment="1" applyProtection="1">
      <alignment horizontal="left" vertical="top"/>
      <protection/>
    </xf>
    <xf numFmtId="0" fontId="6" fillId="0" borderId="3" xfId="0" applyNumberFormat="1" applyFont="1" applyFill="1" applyBorder="1" applyAlignment="1" applyProtection="1">
      <alignment horizontal="justify" vertical="top"/>
      <protection/>
    </xf>
    <xf numFmtId="0" fontId="6" fillId="0" borderId="5" xfId="0" applyNumberFormat="1" applyFont="1" applyFill="1" applyBorder="1" applyAlignment="1" applyProtection="1">
      <alignment horizontal="left" vertical="top"/>
      <protection/>
    </xf>
    <xf numFmtId="0" fontId="6" fillId="0" borderId="5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0" fontId="6" fillId="0" borderId="6" xfId="0" applyNumberFormat="1" applyFont="1" applyFill="1" applyBorder="1" applyAlignment="1" applyProtection="1">
      <alignment horizontal="left" vertical="top"/>
      <protection/>
    </xf>
    <xf numFmtId="0" fontId="6" fillId="0" borderId="6" xfId="0" applyNumberFormat="1" applyFont="1" applyFill="1" applyBorder="1" applyAlignment="1" applyProtection="1">
      <alignment horizontal="right" vertical="top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168" fontId="0" fillId="0" borderId="6" xfId="19" applyNumberFormat="1" applyFont="1" applyBorder="1" applyAlignment="1" applyProtection="1">
      <alignment vertical="center" wrapText="1"/>
      <protection hidden="1"/>
    </xf>
    <xf numFmtId="4" fontId="1" fillId="0" borderId="6" xfId="0" applyNumberFormat="1" applyFont="1" applyFill="1" applyBorder="1" applyAlignment="1">
      <alignment horizontal="center" vertical="center" wrapText="1"/>
    </xf>
    <xf numFmtId="9" fontId="1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0" fillId="0" borderId="6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32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4" fontId="6" fillId="0" borderId="5" xfId="0" applyNumberFormat="1" applyFont="1" applyFill="1" applyBorder="1" applyAlignment="1" applyProtection="1">
      <alignment horizontal="right" vertical="top"/>
      <protection/>
    </xf>
    <xf numFmtId="4" fontId="6" fillId="0" borderId="6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right" vertical="top"/>
      <protection/>
    </xf>
    <xf numFmtId="4" fontId="6" fillId="0" borderId="1" xfId="0" applyNumberFormat="1" applyFont="1" applyFill="1" applyBorder="1" applyAlignment="1" applyProtection="1">
      <alignment horizontal="right" vertical="top"/>
      <protection/>
    </xf>
    <xf numFmtId="4" fontId="6" fillId="0" borderId="4" xfId="0" applyNumberFormat="1" applyFont="1" applyFill="1" applyBorder="1" applyAlignment="1" applyProtection="1">
      <alignment horizontal="right" vertical="top"/>
      <protection/>
    </xf>
    <xf numFmtId="9" fontId="6" fillId="0" borderId="5" xfId="0" applyNumberFormat="1" applyFont="1" applyFill="1" applyBorder="1" applyAlignment="1" applyProtection="1">
      <alignment horizontal="right" vertical="top"/>
      <protection/>
    </xf>
    <xf numFmtId="9" fontId="6" fillId="0" borderId="6" xfId="0" applyNumberFormat="1" applyFont="1" applyFill="1" applyBorder="1" applyAlignment="1" applyProtection="1">
      <alignment horizontal="right" vertical="top"/>
      <protection/>
    </xf>
    <xf numFmtId="9" fontId="6" fillId="0" borderId="10" xfId="0" applyNumberFormat="1" applyFont="1" applyFill="1" applyBorder="1" applyAlignment="1" applyProtection="1">
      <alignment horizontal="right" vertical="top"/>
      <protection/>
    </xf>
    <xf numFmtId="9" fontId="6" fillId="0" borderId="1" xfId="0" applyNumberFormat="1" applyFont="1" applyFill="1" applyBorder="1" applyAlignment="1" applyProtection="1">
      <alignment horizontal="right" vertical="top"/>
      <protection/>
    </xf>
    <xf numFmtId="4" fontId="6" fillId="0" borderId="5" xfId="0" applyNumberFormat="1" applyFont="1" applyFill="1" applyBorder="1" applyAlignment="1" applyProtection="1">
      <alignment vertical="top"/>
      <protection/>
    </xf>
    <xf numFmtId="4" fontId="6" fillId="0" borderId="2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3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4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left" wrapText="1"/>
    </xf>
    <xf numFmtId="4" fontId="3" fillId="0" borderId="3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0" borderId="6" xfId="0" applyFont="1" applyBorder="1" applyAlignment="1">
      <alignment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_MM_PRZETARG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75" zoomScaleNormal="75" workbookViewId="0" topLeftCell="A4">
      <selection activeCell="E5" sqref="E5"/>
    </sheetView>
  </sheetViews>
  <sheetFormatPr defaultColWidth="9.00390625" defaultRowHeight="12.75"/>
  <cols>
    <col min="1" max="1" width="4.375" style="0" customWidth="1"/>
    <col min="2" max="2" width="54.375" style="0" customWidth="1"/>
    <col min="3" max="3" width="4.25390625" style="0" customWidth="1"/>
    <col min="4" max="4" width="11.75390625" style="0" customWidth="1"/>
    <col min="5" max="6" width="8.375" style="0" customWidth="1"/>
    <col min="7" max="7" width="6.00390625" style="0" customWidth="1"/>
    <col min="8" max="8" width="7.625" style="0" customWidth="1"/>
    <col min="9" max="9" width="10.00390625" style="0" customWidth="1"/>
    <col min="11" max="11" width="13.75390625" style="0" customWidth="1"/>
    <col min="256" max="16384" width="11.625" style="0" customWidth="1"/>
  </cols>
  <sheetData>
    <row r="1" spans="1:11" ht="15.75">
      <c r="A1" s="3"/>
      <c r="B1" s="3"/>
      <c r="C1" s="3"/>
      <c r="D1" s="3"/>
      <c r="E1" s="3"/>
      <c r="F1" s="3"/>
      <c r="G1" s="3"/>
      <c r="H1" t="s">
        <v>117</v>
      </c>
      <c r="I1" s="3"/>
      <c r="J1" s="3"/>
      <c r="K1" s="3"/>
    </row>
    <row r="2" spans="1:11" ht="22.5">
      <c r="A2" s="177" t="s">
        <v>51</v>
      </c>
      <c r="B2" s="177"/>
      <c r="C2" s="177"/>
      <c r="D2" s="177"/>
      <c r="E2" s="177"/>
      <c r="F2" s="177"/>
      <c r="G2" s="177"/>
      <c r="H2" s="177"/>
      <c r="I2" s="177"/>
      <c r="J2" s="177"/>
      <c r="K2" s="3"/>
    </row>
    <row r="3" spans="1:1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63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2" t="s">
        <v>5</v>
      </c>
      <c r="G4" s="1" t="s">
        <v>6</v>
      </c>
      <c r="H4" s="2" t="s">
        <v>7</v>
      </c>
      <c r="I4" s="2" t="s">
        <v>8</v>
      </c>
      <c r="J4" s="2" t="s">
        <v>9</v>
      </c>
      <c r="K4" s="208" t="s">
        <v>10</v>
      </c>
    </row>
    <row r="5" spans="1:11" ht="138" customHeight="1">
      <c r="A5" s="1">
        <v>1</v>
      </c>
      <c r="B5" s="4" t="s">
        <v>112</v>
      </c>
      <c r="C5" s="1" t="s">
        <v>11</v>
      </c>
      <c r="D5" s="1"/>
      <c r="E5" s="35">
        <v>121000</v>
      </c>
      <c r="F5" s="6"/>
      <c r="G5" s="37"/>
      <c r="H5" s="36">
        <f>F5*G5+F5</f>
        <v>0</v>
      </c>
      <c r="I5" s="36">
        <f>E5*F5</f>
        <v>0</v>
      </c>
      <c r="J5" s="206">
        <f>I5*G5+I5</f>
        <v>0</v>
      </c>
      <c r="K5" s="210" t="s">
        <v>18</v>
      </c>
    </row>
    <row r="6" spans="1:11" ht="72" customHeight="1">
      <c r="A6" s="1">
        <v>2</v>
      </c>
      <c r="B6" s="4" t="s">
        <v>114</v>
      </c>
      <c r="C6" s="1" t="s">
        <v>11</v>
      </c>
      <c r="D6" s="1"/>
      <c r="E6" s="5">
        <v>5400</v>
      </c>
      <c r="F6" s="6"/>
      <c r="G6" s="37"/>
      <c r="H6" s="36">
        <f>F6*G6+F6</f>
        <v>0</v>
      </c>
      <c r="I6" s="36">
        <f>E6*F6</f>
        <v>0</v>
      </c>
      <c r="J6" s="206">
        <f>I6*G6+I6</f>
        <v>0</v>
      </c>
      <c r="K6" s="210" t="s">
        <v>18</v>
      </c>
    </row>
    <row r="7" spans="1:11" ht="50.25" customHeight="1">
      <c r="A7" s="1">
        <v>3</v>
      </c>
      <c r="B7" s="4" t="s">
        <v>116</v>
      </c>
      <c r="C7" s="1" t="s">
        <v>11</v>
      </c>
      <c r="D7" s="1"/>
      <c r="E7" s="5">
        <v>100</v>
      </c>
      <c r="F7" s="6"/>
      <c r="G7" s="37"/>
      <c r="H7" s="36">
        <f>F7*G7+F7</f>
        <v>0</v>
      </c>
      <c r="I7" s="36">
        <f>E7*F7</f>
        <v>0</v>
      </c>
      <c r="J7" s="206">
        <f>I7*G7+I7</f>
        <v>0</v>
      </c>
      <c r="K7" s="210" t="s">
        <v>18</v>
      </c>
    </row>
    <row r="8" spans="1:11" ht="31.5">
      <c r="A8" s="1">
        <v>4</v>
      </c>
      <c r="B8" s="4" t="s">
        <v>19</v>
      </c>
      <c r="C8" s="1" t="s">
        <v>11</v>
      </c>
      <c r="D8" s="1"/>
      <c r="E8" s="5">
        <v>170</v>
      </c>
      <c r="F8" s="6"/>
      <c r="G8" s="37"/>
      <c r="H8" s="36">
        <f>F8*G8+F8</f>
        <v>0</v>
      </c>
      <c r="I8" s="36">
        <f>E8*F8</f>
        <v>0</v>
      </c>
      <c r="J8" s="206">
        <f>I8*G8+I8</f>
        <v>0</v>
      </c>
      <c r="K8" s="210" t="s">
        <v>18</v>
      </c>
    </row>
    <row r="9" spans="1:11" ht="15.75">
      <c r="A9" s="1">
        <v>5</v>
      </c>
      <c r="B9" s="4" t="s">
        <v>20</v>
      </c>
      <c r="C9" s="1" t="s">
        <v>11</v>
      </c>
      <c r="D9" s="1"/>
      <c r="E9" s="5">
        <v>50</v>
      </c>
      <c r="F9" s="6"/>
      <c r="G9" s="37"/>
      <c r="H9" s="36">
        <f>F9*G9+F9</f>
        <v>0</v>
      </c>
      <c r="I9" s="44">
        <f>E9*F9</f>
        <v>0</v>
      </c>
      <c r="J9" s="207">
        <f>I9*G9+I9</f>
        <v>0</v>
      </c>
      <c r="K9" s="210" t="s">
        <v>18</v>
      </c>
    </row>
    <row r="10" spans="1:11" ht="15.75">
      <c r="A10" s="5"/>
      <c r="B10" s="178" t="s">
        <v>14</v>
      </c>
      <c r="C10" s="179"/>
      <c r="D10" s="179"/>
      <c r="E10" s="179"/>
      <c r="F10" s="179"/>
      <c r="G10" s="179"/>
      <c r="H10" s="180"/>
      <c r="I10" s="45">
        <f>SUM(I5:I9)</f>
        <v>0</v>
      </c>
      <c r="J10" s="48">
        <f>SUM(J5:J9)</f>
        <v>0</v>
      </c>
      <c r="K10" s="209"/>
    </row>
    <row r="11" spans="1:1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3"/>
      <c r="B12" s="3"/>
      <c r="C12" s="3"/>
      <c r="D12" s="3"/>
      <c r="E12" s="3"/>
      <c r="F12" s="3"/>
      <c r="G12" s="3"/>
      <c r="H12" s="3" t="s">
        <v>24</v>
      </c>
      <c r="I12" s="41">
        <f>J10-I10</f>
        <v>0</v>
      </c>
      <c r="J12" s="3"/>
      <c r="K12" s="3"/>
    </row>
    <row r="13" spans="1:11" ht="15.75">
      <c r="A13" s="3"/>
      <c r="B13" s="129" t="s">
        <v>126</v>
      </c>
      <c r="C13" s="3"/>
      <c r="D13" s="3"/>
      <c r="E13" s="3"/>
      <c r="F13" s="3"/>
      <c r="G13" s="3"/>
      <c r="H13" s="3"/>
      <c r="I13" s="41"/>
      <c r="J13" s="3"/>
      <c r="K13" s="3"/>
    </row>
    <row r="14" spans="1:11" ht="27" customHeight="1">
      <c r="A14" s="3"/>
      <c r="B14" s="50" t="s">
        <v>35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3"/>
      <c r="B15" s="8" t="s">
        <v>36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3"/>
      <c r="B17" s="3" t="s">
        <v>113</v>
      </c>
      <c r="C17" s="3"/>
      <c r="D17" s="3"/>
      <c r="E17" s="3"/>
      <c r="F17" s="3"/>
      <c r="G17" s="3"/>
      <c r="H17" s="3"/>
      <c r="I17" s="3"/>
      <c r="J17" s="3"/>
      <c r="K17" s="3"/>
    </row>
    <row r="18" ht="15.75">
      <c r="B18" s="3" t="s">
        <v>115</v>
      </c>
    </row>
  </sheetData>
  <mergeCells count="2">
    <mergeCell ref="A2:J2"/>
    <mergeCell ref="B10:H10"/>
  </mergeCells>
  <printOptions/>
  <pageMargins left="0.5" right="0.49027777777777776" top="0.7201388888888889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="75" zoomScaleNormal="75" workbookViewId="0" topLeftCell="A1">
      <selection activeCell="B10" sqref="B10"/>
    </sheetView>
  </sheetViews>
  <sheetFormatPr defaultColWidth="9.00390625" defaultRowHeight="12.75"/>
  <cols>
    <col min="1" max="1" width="5.25390625" style="0" customWidth="1"/>
    <col min="2" max="2" width="50.25390625" style="0" customWidth="1"/>
    <col min="3" max="3" width="4.875" style="0" customWidth="1"/>
    <col min="4" max="4" width="12.125" style="0" customWidth="1"/>
    <col min="5" max="5" width="5.125" style="0" bestFit="1" customWidth="1"/>
    <col min="6" max="6" width="10.375" style="0" customWidth="1"/>
    <col min="7" max="7" width="6.00390625" style="0" customWidth="1"/>
    <col min="8" max="8" width="10.875" style="0" customWidth="1"/>
    <col min="9" max="9" width="10.125" style="0" customWidth="1"/>
    <col min="10" max="10" width="8.625" style="0" customWidth="1"/>
    <col min="11" max="11" width="13.625" style="0" customWidth="1"/>
    <col min="256" max="16384" width="11.625" style="0" customWidth="1"/>
  </cols>
  <sheetData>
    <row r="2" ht="12.75">
      <c r="G2" t="s">
        <v>118</v>
      </c>
    </row>
    <row r="3" spans="1:12" s="31" customFormat="1" ht="23.25">
      <c r="A3" s="23"/>
      <c r="B3" s="23"/>
      <c r="C3" s="24" t="s">
        <v>52</v>
      </c>
      <c r="D3" s="24"/>
      <c r="G3" s="23"/>
      <c r="H3" s="23"/>
      <c r="I3" s="23"/>
      <c r="J3" s="23"/>
      <c r="K3" s="23"/>
      <c r="L3" s="23"/>
    </row>
    <row r="4" spans="1:12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63">
      <c r="A5" s="12" t="s">
        <v>0</v>
      </c>
      <c r="B5" s="12" t="s">
        <v>1</v>
      </c>
      <c r="C5" s="12" t="s">
        <v>2</v>
      </c>
      <c r="D5" s="13" t="s">
        <v>25</v>
      </c>
      <c r="E5" s="12" t="s">
        <v>4</v>
      </c>
      <c r="F5" s="13" t="s">
        <v>5</v>
      </c>
      <c r="G5" s="12" t="s">
        <v>6</v>
      </c>
      <c r="H5" s="13" t="s">
        <v>7</v>
      </c>
      <c r="I5" s="13" t="s">
        <v>8</v>
      </c>
      <c r="J5" s="13" t="s">
        <v>9</v>
      </c>
      <c r="K5" s="12" t="s">
        <v>10</v>
      </c>
      <c r="L5" s="10"/>
    </row>
    <row r="6" spans="1:12" ht="31.5">
      <c r="A6" s="12">
        <v>1</v>
      </c>
      <c r="B6" s="14" t="s">
        <v>26</v>
      </c>
      <c r="C6" s="32" t="s">
        <v>11</v>
      </c>
      <c r="D6" s="16"/>
      <c r="E6" s="16">
        <v>400</v>
      </c>
      <c r="F6" s="15"/>
      <c r="G6" s="40"/>
      <c r="H6" s="36">
        <f>F6*G6+F6</f>
        <v>0</v>
      </c>
      <c r="I6" s="44">
        <f>E6*F6</f>
        <v>0</v>
      </c>
      <c r="J6" s="44">
        <f>I6*G6+I6</f>
        <v>0</v>
      </c>
      <c r="K6" s="16" t="s">
        <v>27</v>
      </c>
      <c r="L6" s="10"/>
    </row>
    <row r="7" spans="1:12" ht="15.75">
      <c r="A7" s="16"/>
      <c r="B7" s="17" t="s">
        <v>14</v>
      </c>
      <c r="C7" s="18"/>
      <c r="D7" s="18"/>
      <c r="E7" s="18"/>
      <c r="F7" s="18"/>
      <c r="G7" s="18"/>
      <c r="H7" s="18"/>
      <c r="I7" s="47">
        <f>SUM(I6)</f>
        <v>0</v>
      </c>
      <c r="J7" s="49">
        <f>SUM(J6)</f>
        <v>0</v>
      </c>
      <c r="K7" s="19"/>
      <c r="L7" s="10"/>
    </row>
    <row r="8" spans="1:12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.75">
      <c r="A9" s="10"/>
      <c r="B9" s="10"/>
      <c r="C9" s="10"/>
      <c r="D9" s="10"/>
      <c r="E9" s="10"/>
      <c r="F9" s="10"/>
      <c r="G9" s="10"/>
      <c r="H9" s="10" t="s">
        <v>24</v>
      </c>
      <c r="I9" s="38">
        <f>J7-I7</f>
        <v>0</v>
      </c>
      <c r="J9" s="10"/>
      <c r="K9" s="10"/>
      <c r="L9" s="10"/>
    </row>
    <row r="10" spans="1:12" ht="15.75">
      <c r="A10" s="10"/>
      <c r="B10" s="129" t="s">
        <v>126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5.5" customHeight="1">
      <c r="A11" s="10"/>
      <c r="B11" s="51" t="s">
        <v>37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5.75">
      <c r="A12" s="10"/>
      <c r="B12" s="52" t="s">
        <v>36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printOptions/>
  <pageMargins left="0.30972222222222223" right="0.2701388888888889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75" zoomScaleNormal="75" workbookViewId="0" topLeftCell="A1">
      <selection activeCell="B13" sqref="B13"/>
    </sheetView>
  </sheetViews>
  <sheetFormatPr defaultColWidth="9.00390625" defaultRowHeight="12.75"/>
  <cols>
    <col min="1" max="1" width="4.75390625" style="0" customWidth="1"/>
    <col min="2" max="2" width="52.75390625" style="0" customWidth="1"/>
    <col min="3" max="3" width="5.625" style="0" customWidth="1"/>
    <col min="4" max="4" width="11.75390625" style="0" customWidth="1"/>
    <col min="5" max="5" width="5.75390625" style="0" bestFit="1" customWidth="1"/>
    <col min="6" max="6" width="9.75390625" style="0" customWidth="1"/>
    <col min="7" max="7" width="6.125" style="0" customWidth="1"/>
    <col min="8" max="8" width="10.75390625" style="0" customWidth="1"/>
    <col min="9" max="9" width="9.875" style="0" customWidth="1"/>
    <col min="10" max="10" width="9.25390625" style="0" customWidth="1"/>
    <col min="11" max="11" width="13.375" style="0" customWidth="1"/>
    <col min="256" max="16384" width="11.625" style="0" customWidth="1"/>
  </cols>
  <sheetData>
    <row r="1" spans="1:1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3"/>
      <c r="B3" s="3"/>
      <c r="C3" s="3"/>
      <c r="D3" s="3"/>
      <c r="E3" s="3"/>
      <c r="F3" s="3"/>
      <c r="G3" s="3"/>
      <c r="H3" s="3" t="s">
        <v>119</v>
      </c>
      <c r="I3" s="3"/>
      <c r="J3" s="3"/>
      <c r="K3" s="3"/>
    </row>
    <row r="4" spans="1:11" ht="22.5">
      <c r="A4" s="177" t="s">
        <v>53</v>
      </c>
      <c r="B4" s="177"/>
      <c r="C4" s="177"/>
      <c r="D4" s="177"/>
      <c r="E4" s="177"/>
      <c r="F4" s="177"/>
      <c r="G4" s="177"/>
      <c r="H4" s="177"/>
      <c r="I4" s="177"/>
      <c r="J4" s="177"/>
      <c r="K4" s="3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63">
      <c r="A6" s="1" t="s">
        <v>0</v>
      </c>
      <c r="B6" s="1" t="s">
        <v>1</v>
      </c>
      <c r="C6" s="1" t="s">
        <v>2</v>
      </c>
      <c r="D6" s="2" t="s">
        <v>3</v>
      </c>
      <c r="E6" s="5" t="s">
        <v>4</v>
      </c>
      <c r="F6" s="2" t="s">
        <v>5</v>
      </c>
      <c r="G6" s="1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ht="31.5">
      <c r="A7" s="1">
        <v>1</v>
      </c>
      <c r="B7" s="4" t="s">
        <v>28</v>
      </c>
      <c r="C7" s="1" t="s">
        <v>11</v>
      </c>
      <c r="D7" s="1"/>
      <c r="E7" s="5">
        <v>3</v>
      </c>
      <c r="F7" s="6"/>
      <c r="G7" s="37"/>
      <c r="H7" s="36">
        <f>F7*G7+F7</f>
        <v>0</v>
      </c>
      <c r="I7" s="6">
        <f>F7*E7</f>
        <v>0</v>
      </c>
      <c r="J7" s="36">
        <f>I7*G7+I7</f>
        <v>0</v>
      </c>
      <c r="K7" s="5" t="s">
        <v>12</v>
      </c>
    </row>
    <row r="8" spans="1:11" ht="31.5">
      <c r="A8" s="1">
        <v>2</v>
      </c>
      <c r="B8" s="4" t="s">
        <v>29</v>
      </c>
      <c r="C8" s="1" t="s">
        <v>11</v>
      </c>
      <c r="D8" s="1"/>
      <c r="E8" s="5">
        <v>6</v>
      </c>
      <c r="F8" s="6"/>
      <c r="G8" s="37"/>
      <c r="H8" s="36">
        <f>F8*G8+F8</f>
        <v>0</v>
      </c>
      <c r="I8" s="21">
        <f>F8*E8</f>
        <v>0</v>
      </c>
      <c r="J8" s="44">
        <f>I8*G8+I8</f>
        <v>0</v>
      </c>
      <c r="K8" s="5" t="s">
        <v>23</v>
      </c>
    </row>
    <row r="9" spans="1:11" ht="15.75">
      <c r="A9" s="5"/>
      <c r="B9" s="178" t="s">
        <v>14</v>
      </c>
      <c r="C9" s="179"/>
      <c r="D9" s="179"/>
      <c r="E9" s="179"/>
      <c r="F9" s="179"/>
      <c r="G9" s="179"/>
      <c r="H9" s="179"/>
      <c r="I9" s="45">
        <f>SUM(I7:I8)</f>
        <v>0</v>
      </c>
      <c r="J9" s="45">
        <f>SUM(J7:J8)</f>
        <v>0</v>
      </c>
      <c r="K9" s="7"/>
    </row>
    <row r="10" spans="1:11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3"/>
    </row>
    <row r="11" spans="1:11" ht="15.75">
      <c r="A11" s="8"/>
      <c r="B11" s="8" t="s">
        <v>30</v>
      </c>
      <c r="C11" s="8"/>
      <c r="D11" s="8"/>
      <c r="E11" s="8"/>
      <c r="F11" s="8"/>
      <c r="G11" s="8"/>
      <c r="H11" s="8" t="s">
        <v>31</v>
      </c>
      <c r="I11" s="29">
        <f>J9-I9</f>
        <v>0</v>
      </c>
      <c r="J11" s="8"/>
      <c r="K11" s="3"/>
    </row>
    <row r="12" spans="1:11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3"/>
    </row>
    <row r="13" spans="1:11" ht="15.75">
      <c r="A13" s="8"/>
      <c r="B13" s="129" t="s">
        <v>126</v>
      </c>
      <c r="C13" s="8"/>
      <c r="D13" s="8"/>
      <c r="E13" s="8"/>
      <c r="F13" s="8"/>
      <c r="G13" s="8"/>
      <c r="H13" s="8"/>
      <c r="I13" s="8"/>
      <c r="J13" s="8"/>
      <c r="K13" s="3"/>
    </row>
    <row r="14" spans="1:11" ht="25.5" customHeight="1">
      <c r="A14" s="8"/>
      <c r="B14" s="51" t="s">
        <v>37</v>
      </c>
      <c r="C14" s="8"/>
      <c r="D14" s="8"/>
      <c r="E14" s="8"/>
      <c r="F14" s="8"/>
      <c r="G14" s="8"/>
      <c r="H14" s="8"/>
      <c r="I14" s="8"/>
      <c r="J14" s="8"/>
      <c r="K14" s="3"/>
    </row>
    <row r="15" spans="1:11" ht="15.75">
      <c r="A15" s="8"/>
      <c r="B15" s="52" t="s">
        <v>36</v>
      </c>
      <c r="C15" s="8"/>
      <c r="D15" s="8"/>
      <c r="E15" s="8"/>
      <c r="F15" s="8"/>
      <c r="G15" s="8"/>
      <c r="H15" s="8"/>
      <c r="I15" s="8"/>
      <c r="J15" s="8"/>
      <c r="K15" s="3"/>
    </row>
    <row r="16" spans="1:11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3"/>
    </row>
    <row r="17" spans="1:11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3"/>
    </row>
    <row r="18" spans="1:11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3"/>
    </row>
    <row r="19" spans="1:11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3"/>
    </row>
    <row r="20" spans="1:11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3"/>
    </row>
    <row r="21" spans="1:11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3"/>
    </row>
    <row r="22" spans="1:1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3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</sheetData>
  <mergeCells count="2">
    <mergeCell ref="A4:J4"/>
    <mergeCell ref="B9:H9"/>
  </mergeCells>
  <printOptions/>
  <pageMargins left="0.3798611111111111" right="0.30972222222222223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="75" zoomScaleNormal="75" workbookViewId="0" topLeftCell="A7">
      <selection activeCell="B14" sqref="B14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14.875" style="0" customWidth="1"/>
    <col min="4" max="4" width="4.625" style="0" customWidth="1"/>
    <col min="5" max="5" width="5.25390625" style="0" bestFit="1" customWidth="1"/>
    <col min="6" max="6" width="10.625" style="0" customWidth="1"/>
    <col min="7" max="7" width="6.125" style="0" customWidth="1"/>
    <col min="8" max="8" width="11.125" style="0" customWidth="1"/>
    <col min="9" max="9" width="11.00390625" style="0" customWidth="1"/>
    <col min="10" max="10" width="11.75390625" style="0" customWidth="1"/>
    <col min="11" max="11" width="13.625" style="0" customWidth="1"/>
  </cols>
  <sheetData>
    <row r="1" spans="1:13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10"/>
      <c r="B2" s="10"/>
      <c r="C2" s="10"/>
      <c r="D2" s="10"/>
      <c r="E2" s="10"/>
      <c r="F2" s="10"/>
      <c r="G2" s="10"/>
      <c r="H2" s="10" t="s">
        <v>120</v>
      </c>
      <c r="I2" s="10"/>
      <c r="J2" s="10"/>
      <c r="K2" s="10"/>
      <c r="L2" s="10"/>
      <c r="M2" s="10"/>
    </row>
    <row r="3" spans="1:1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7" ht="23.25">
      <c r="A4" s="181" t="s">
        <v>54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33"/>
      <c r="M4" s="9"/>
      <c r="N4" s="26"/>
      <c r="O4" s="26"/>
      <c r="P4" s="26"/>
      <c r="Q4" s="26"/>
    </row>
    <row r="5" spans="1:13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45" customHeight="1">
      <c r="A6" s="12" t="s">
        <v>0</v>
      </c>
      <c r="B6" s="12" t="s">
        <v>32</v>
      </c>
      <c r="C6" s="13" t="s">
        <v>33</v>
      </c>
      <c r="D6" s="12" t="s">
        <v>2</v>
      </c>
      <c r="E6" s="12" t="s">
        <v>4</v>
      </c>
      <c r="F6" s="12" t="s">
        <v>5</v>
      </c>
      <c r="G6" s="12" t="s">
        <v>6</v>
      </c>
      <c r="H6" s="12" t="s">
        <v>7</v>
      </c>
      <c r="I6" s="13" t="s">
        <v>8</v>
      </c>
      <c r="J6" s="13" t="s">
        <v>9</v>
      </c>
      <c r="K6" s="12" t="s">
        <v>10</v>
      </c>
      <c r="L6" s="10"/>
      <c r="M6" s="10"/>
    </row>
    <row r="7" spans="1:13" ht="218.25" customHeight="1">
      <c r="A7" s="28">
        <v>1</v>
      </c>
      <c r="B7" s="27" t="s">
        <v>34</v>
      </c>
      <c r="C7" s="27"/>
      <c r="D7" s="28" t="s">
        <v>11</v>
      </c>
      <c r="E7" s="28">
        <v>150</v>
      </c>
      <c r="F7" s="28"/>
      <c r="G7" s="42"/>
      <c r="H7" s="46">
        <f>F7*G7+F7</f>
        <v>0</v>
      </c>
      <c r="I7" s="46">
        <f>F7*E7</f>
        <v>0</v>
      </c>
      <c r="J7" s="46">
        <f>I7*G7+I7</f>
        <v>0</v>
      </c>
      <c r="K7" s="28" t="s">
        <v>16</v>
      </c>
      <c r="L7" s="10"/>
      <c r="M7" s="10"/>
    </row>
    <row r="8" spans="1:17" ht="15.75">
      <c r="A8" s="16"/>
      <c r="B8" s="183" t="s">
        <v>14</v>
      </c>
      <c r="C8" s="179"/>
      <c r="D8" s="179"/>
      <c r="E8" s="179"/>
      <c r="F8" s="179"/>
      <c r="G8" s="179"/>
      <c r="H8" s="179"/>
      <c r="I8" s="49">
        <f>SUM(I7)</f>
        <v>0</v>
      </c>
      <c r="J8" s="49">
        <f>SUM(J7)</f>
        <v>0</v>
      </c>
      <c r="K8" s="34"/>
      <c r="L8" s="20"/>
      <c r="M8" s="20"/>
      <c r="N8" s="11"/>
      <c r="O8" s="11"/>
      <c r="P8" s="11"/>
      <c r="Q8" s="11"/>
    </row>
    <row r="9" spans="1:13" ht="15.75">
      <c r="A9" s="10"/>
      <c r="B9" s="10"/>
      <c r="C9" s="10"/>
      <c r="D9" s="10"/>
      <c r="E9" s="10"/>
      <c r="F9" s="10"/>
      <c r="G9" s="10"/>
      <c r="H9" s="38"/>
      <c r="I9" s="38"/>
      <c r="J9" s="38"/>
      <c r="K9" s="10"/>
      <c r="L9" s="10"/>
      <c r="M9" s="10"/>
    </row>
    <row r="10" spans="1:13" ht="15.75">
      <c r="A10" s="10"/>
      <c r="B10" s="10"/>
      <c r="C10" s="10"/>
      <c r="D10" s="10"/>
      <c r="E10" s="10"/>
      <c r="F10" s="10"/>
      <c r="G10" s="10"/>
      <c r="H10" s="38" t="s">
        <v>31</v>
      </c>
      <c r="I10" s="38">
        <f>J8-I8</f>
        <v>0</v>
      </c>
      <c r="J10" s="38"/>
      <c r="K10" s="10"/>
      <c r="L10" s="10"/>
      <c r="M10" s="10"/>
    </row>
    <row r="11" spans="1:13" ht="23.25" customHeight="1">
      <c r="A11" s="10"/>
      <c r="H11" s="43"/>
      <c r="I11" s="38"/>
      <c r="J11" s="38"/>
      <c r="K11" s="10"/>
      <c r="L11" s="10"/>
      <c r="M11" s="10"/>
    </row>
    <row r="12" spans="1:13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48.75" customHeight="1">
      <c r="A13" s="10"/>
      <c r="B13" s="182" t="s">
        <v>21</v>
      </c>
      <c r="C13" s="182"/>
      <c r="D13" s="182"/>
      <c r="E13" s="182"/>
      <c r="F13" s="182"/>
      <c r="G13" s="182"/>
      <c r="H13" s="182"/>
      <c r="I13" s="10"/>
      <c r="J13" s="10"/>
      <c r="K13" s="10"/>
      <c r="L13" s="10"/>
      <c r="M13" s="10"/>
    </row>
    <row r="14" spans="1:13" ht="30.75" customHeight="1">
      <c r="A14" s="10"/>
      <c r="B14" s="129" t="s">
        <v>126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48.75" customHeight="1">
      <c r="A15" s="10"/>
      <c r="B15" s="50" t="s">
        <v>35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5.75">
      <c r="A16" s="10"/>
      <c r="B16" s="8" t="s">
        <v>36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5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5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5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5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5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</sheetData>
  <mergeCells count="3">
    <mergeCell ref="A4:K4"/>
    <mergeCell ref="B13:H13"/>
    <mergeCell ref="B8:H8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3.125" style="0" customWidth="1"/>
    <col min="2" max="2" width="50.00390625" style="0" customWidth="1"/>
    <col min="3" max="3" width="5.75390625" style="0" customWidth="1"/>
    <col min="4" max="4" width="12.125" style="0" customWidth="1"/>
    <col min="5" max="5" width="5.25390625" style="0" bestFit="1" customWidth="1"/>
    <col min="6" max="6" width="11.00390625" style="0" customWidth="1"/>
    <col min="7" max="7" width="5.875" style="0" customWidth="1"/>
    <col min="8" max="8" width="11.625" style="0" customWidth="1"/>
    <col min="9" max="9" width="10.375" style="0" customWidth="1"/>
    <col min="10" max="10" width="10.25390625" style="0" customWidth="1"/>
    <col min="11" max="11" width="13.25390625" style="0" customWidth="1"/>
  </cols>
  <sheetData>
    <row r="1" ht="12.75">
      <c r="H1" t="s">
        <v>121</v>
      </c>
    </row>
    <row r="3" spans="1:11" ht="22.5">
      <c r="A3" s="181" t="s">
        <v>55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63">
      <c r="A5" s="12" t="s">
        <v>0</v>
      </c>
      <c r="B5" s="12" t="s">
        <v>1</v>
      </c>
      <c r="C5" s="12" t="s">
        <v>2</v>
      </c>
      <c r="D5" s="13" t="s">
        <v>3</v>
      </c>
      <c r="E5" s="12" t="s">
        <v>4</v>
      </c>
      <c r="F5" s="13" t="s">
        <v>5</v>
      </c>
      <c r="G5" s="16" t="s">
        <v>6</v>
      </c>
      <c r="H5" s="13" t="s">
        <v>7</v>
      </c>
      <c r="I5" s="13" t="s">
        <v>8</v>
      </c>
      <c r="J5" s="13" t="s">
        <v>9</v>
      </c>
      <c r="K5" s="12" t="s">
        <v>10</v>
      </c>
    </row>
    <row r="6" spans="1:11" ht="73.5" customHeight="1">
      <c r="A6" s="16">
        <v>1</v>
      </c>
      <c r="B6" s="14" t="s">
        <v>22</v>
      </c>
      <c r="C6" s="16" t="s">
        <v>11</v>
      </c>
      <c r="D6" s="16"/>
      <c r="E6" s="16">
        <v>50</v>
      </c>
      <c r="F6" s="15"/>
      <c r="G6" s="40"/>
      <c r="H6" s="30">
        <f>F6*G6+F6</f>
        <v>0</v>
      </c>
      <c r="I6" s="30">
        <f>F6*G6+F6</f>
        <v>0</v>
      </c>
      <c r="J6" s="30">
        <f>I6*G6+I6</f>
        <v>0</v>
      </c>
      <c r="K6" s="16" t="s">
        <v>13</v>
      </c>
    </row>
    <row r="7" spans="1:11" ht="15.75">
      <c r="A7" s="16"/>
      <c r="B7" s="183" t="s">
        <v>14</v>
      </c>
      <c r="C7" s="179"/>
      <c r="D7" s="179"/>
      <c r="E7" s="179"/>
      <c r="F7" s="179"/>
      <c r="G7" s="179"/>
      <c r="H7" s="184"/>
      <c r="I7" s="30">
        <f>SUM(I6)</f>
        <v>0</v>
      </c>
      <c r="J7" s="30">
        <f>SUM(J6)</f>
        <v>0</v>
      </c>
      <c r="K7" s="16"/>
    </row>
    <row r="8" spans="8:10" ht="12.75">
      <c r="H8" s="43"/>
      <c r="I8" s="43"/>
      <c r="J8" s="43"/>
    </row>
    <row r="9" spans="8:10" ht="12.75">
      <c r="H9" s="43" t="s">
        <v>31</v>
      </c>
      <c r="I9" s="43">
        <f>J7-I7</f>
        <v>0</v>
      </c>
      <c r="J9" s="43"/>
    </row>
    <row r="10" spans="2:10" s="25" customFormat="1" ht="15.75">
      <c r="B10" s="25" t="s">
        <v>17</v>
      </c>
      <c r="H10" s="39"/>
      <c r="I10" s="39"/>
      <c r="J10" s="39"/>
    </row>
    <row r="11" spans="2:10" ht="28.5" customHeight="1">
      <c r="B11" s="129" t="s">
        <v>126</v>
      </c>
      <c r="H11" s="43"/>
      <c r="I11" s="43"/>
      <c r="J11" s="43"/>
    </row>
    <row r="12" ht="15.75">
      <c r="B12" s="50" t="s">
        <v>35</v>
      </c>
    </row>
    <row r="13" ht="15.75">
      <c r="B13" s="8" t="s">
        <v>36</v>
      </c>
    </row>
  </sheetData>
  <mergeCells count="2">
    <mergeCell ref="A3:K3"/>
    <mergeCell ref="B7:H7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workbookViewId="0" topLeftCell="A16">
      <selection activeCell="A12" sqref="A12:A14"/>
    </sheetView>
  </sheetViews>
  <sheetFormatPr defaultColWidth="9.00390625" defaultRowHeight="12.75"/>
  <cols>
    <col min="1" max="1" width="5.00390625" style="0" customWidth="1"/>
    <col min="2" max="2" width="55.375" style="0" customWidth="1"/>
    <col min="3" max="3" width="17.25390625" style="0" customWidth="1"/>
    <col min="4" max="4" width="5.375" style="0" customWidth="1"/>
    <col min="5" max="5" width="8.375" style="0" customWidth="1"/>
    <col min="6" max="6" width="11.375" style="0" customWidth="1"/>
    <col min="7" max="7" width="5.625" style="0" customWidth="1"/>
    <col min="8" max="8" width="11.75390625" style="0" customWidth="1"/>
    <col min="9" max="9" width="11.25390625" style="0" customWidth="1"/>
    <col min="10" max="10" width="10.125" style="0" customWidth="1"/>
    <col min="11" max="11" width="14.00390625" style="0" customWidth="1"/>
    <col min="12" max="16384" width="11.625" style="0" customWidth="1"/>
  </cols>
  <sheetData>
    <row r="1" spans="1:20" s="55" customFormat="1" ht="23.25">
      <c r="A1" s="53"/>
      <c r="B1" s="54"/>
      <c r="C1" s="54"/>
      <c r="D1" s="54"/>
      <c r="E1" s="54"/>
      <c r="F1" s="54"/>
      <c r="G1" s="54"/>
      <c r="H1" s="25" t="s">
        <v>123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9" customFormat="1" ht="23.25">
      <c r="A2" s="56"/>
      <c r="B2" s="57"/>
      <c r="C2" s="58" t="s">
        <v>50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7"/>
      <c r="O2" s="57"/>
      <c r="P2" s="57"/>
      <c r="Q2" s="57"/>
      <c r="R2" s="57"/>
      <c r="S2" s="57"/>
      <c r="T2" s="57"/>
    </row>
    <row r="3" spans="1:20" s="59" customFormat="1" ht="23.25">
      <c r="A3" s="56"/>
      <c r="B3" s="57"/>
      <c r="C3" s="58"/>
      <c r="D3" s="58"/>
      <c r="E3" s="58"/>
      <c r="F3" s="58"/>
      <c r="G3" s="58"/>
      <c r="H3" s="165" t="s">
        <v>122</v>
      </c>
      <c r="I3" s="58"/>
      <c r="J3" s="58"/>
      <c r="K3" s="58"/>
      <c r="L3" s="58"/>
      <c r="M3" s="58"/>
      <c r="N3" s="57"/>
      <c r="O3" s="57"/>
      <c r="P3" s="57"/>
      <c r="Q3" s="57"/>
      <c r="R3" s="57"/>
      <c r="S3" s="57"/>
      <c r="T3" s="57"/>
    </row>
    <row r="4" spans="1:20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47.25" customHeight="1">
      <c r="A5" s="60" t="s">
        <v>0</v>
      </c>
      <c r="B5" s="60" t="s">
        <v>32</v>
      </c>
      <c r="C5" s="61" t="s">
        <v>38</v>
      </c>
      <c r="D5" s="60" t="s">
        <v>2</v>
      </c>
      <c r="E5" s="60" t="s">
        <v>4</v>
      </c>
      <c r="F5" s="61" t="s">
        <v>5</v>
      </c>
      <c r="G5" s="60" t="s">
        <v>6</v>
      </c>
      <c r="H5" s="61" t="s">
        <v>7</v>
      </c>
      <c r="I5" s="61" t="s">
        <v>8</v>
      </c>
      <c r="J5" s="61" t="s">
        <v>9</v>
      </c>
      <c r="K5" s="62"/>
      <c r="L5" s="25"/>
      <c r="M5" s="25"/>
      <c r="N5" s="25"/>
      <c r="O5" s="25"/>
      <c r="P5" s="25"/>
      <c r="Q5" s="25"/>
      <c r="R5" s="25"/>
      <c r="S5" s="25"/>
      <c r="T5" s="25"/>
    </row>
    <row r="6" spans="1:20" ht="94.5">
      <c r="A6" s="60">
        <v>1</v>
      </c>
      <c r="B6" s="63" t="s">
        <v>39</v>
      </c>
      <c r="C6" s="87"/>
      <c r="D6" s="87" t="s">
        <v>15</v>
      </c>
      <c r="E6" s="88">
        <v>12</v>
      </c>
      <c r="F6" s="166"/>
      <c r="G6" s="171"/>
      <c r="H6" s="166">
        <f>F6*G6+F6</f>
        <v>0</v>
      </c>
      <c r="I6" s="166">
        <f>E6*F6</f>
        <v>0</v>
      </c>
      <c r="J6" s="175">
        <f>I6*G6+I6</f>
        <v>0</v>
      </c>
      <c r="K6" s="66"/>
      <c r="L6" s="25"/>
      <c r="M6" s="25"/>
      <c r="N6" s="25"/>
      <c r="O6" s="25"/>
      <c r="P6" s="25"/>
      <c r="Q6" s="25"/>
      <c r="R6" s="25"/>
      <c r="S6" s="25"/>
      <c r="T6" s="25"/>
    </row>
    <row r="7" spans="1:20" ht="64.5" customHeight="1">
      <c r="A7" s="185">
        <v>2</v>
      </c>
      <c r="B7" s="93" t="s">
        <v>40</v>
      </c>
      <c r="C7" s="91"/>
      <c r="D7" s="91"/>
      <c r="E7" s="92"/>
      <c r="F7" s="167"/>
      <c r="G7" s="172"/>
      <c r="H7" s="166"/>
      <c r="I7" s="166"/>
      <c r="J7" s="175"/>
      <c r="K7" s="66"/>
      <c r="L7" s="25"/>
      <c r="M7" s="25"/>
      <c r="N7" s="25"/>
      <c r="O7" s="25"/>
      <c r="P7" s="25"/>
      <c r="Q7" s="25"/>
      <c r="R7" s="25"/>
      <c r="S7" s="25"/>
      <c r="T7" s="25"/>
    </row>
    <row r="8" spans="1:20" ht="15.75">
      <c r="A8" s="186"/>
      <c r="B8" s="64" t="s">
        <v>41</v>
      </c>
      <c r="C8" s="89"/>
      <c r="D8" s="89" t="s">
        <v>15</v>
      </c>
      <c r="E8" s="90">
        <v>12</v>
      </c>
      <c r="F8" s="168"/>
      <c r="G8" s="173"/>
      <c r="H8" s="166">
        <f aca="true" t="shared" si="0" ref="H8:H18">F8*G8+F8</f>
        <v>0</v>
      </c>
      <c r="I8" s="166">
        <f aca="true" t="shared" si="1" ref="I8:I18">E8*F8</f>
        <v>0</v>
      </c>
      <c r="J8" s="175">
        <f aca="true" t="shared" si="2" ref="J8:J18">I8*G8+I8</f>
        <v>0</v>
      </c>
      <c r="K8" s="66"/>
      <c r="L8" s="25"/>
      <c r="M8" s="25"/>
      <c r="N8" s="25"/>
      <c r="O8" s="25"/>
      <c r="P8" s="25"/>
      <c r="Q8" s="25"/>
      <c r="R8" s="25"/>
      <c r="S8" s="25"/>
      <c r="T8" s="25"/>
    </row>
    <row r="9" spans="1:20" ht="15.75">
      <c r="A9" s="187"/>
      <c r="B9" s="64" t="s">
        <v>42</v>
      </c>
      <c r="C9" s="64"/>
      <c r="D9" s="64" t="s">
        <v>15</v>
      </c>
      <c r="E9" s="65">
        <v>5</v>
      </c>
      <c r="F9" s="169"/>
      <c r="G9" s="174"/>
      <c r="H9" s="166">
        <f t="shared" si="0"/>
        <v>0</v>
      </c>
      <c r="I9" s="166">
        <f t="shared" si="1"/>
        <v>0</v>
      </c>
      <c r="J9" s="175">
        <f t="shared" si="2"/>
        <v>0</v>
      </c>
      <c r="K9" s="66"/>
      <c r="L9" s="25"/>
      <c r="M9" s="25"/>
      <c r="N9" s="25"/>
      <c r="O9" s="25"/>
      <c r="P9" s="25"/>
      <c r="Q9" s="25"/>
      <c r="R9" s="25"/>
      <c r="S9" s="25"/>
      <c r="T9" s="25"/>
    </row>
    <row r="10" spans="1:20" ht="150.75" customHeight="1">
      <c r="A10" s="60">
        <v>3</v>
      </c>
      <c r="B10" s="70" t="s">
        <v>43</v>
      </c>
      <c r="C10" s="64"/>
      <c r="D10" s="64" t="s">
        <v>15</v>
      </c>
      <c r="E10" s="65">
        <v>35</v>
      </c>
      <c r="F10" s="169"/>
      <c r="G10" s="174"/>
      <c r="H10" s="166">
        <f t="shared" si="0"/>
        <v>0</v>
      </c>
      <c r="I10" s="166">
        <f t="shared" si="1"/>
        <v>0</v>
      </c>
      <c r="J10" s="175">
        <f t="shared" si="2"/>
        <v>0</v>
      </c>
      <c r="K10" s="66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50" customHeight="1">
      <c r="A11" s="60">
        <v>4</v>
      </c>
      <c r="B11" s="70" t="s">
        <v>44</v>
      </c>
      <c r="C11" s="87"/>
      <c r="D11" s="87" t="s">
        <v>15</v>
      </c>
      <c r="E11" s="88">
        <v>5</v>
      </c>
      <c r="F11" s="166"/>
      <c r="G11" s="171"/>
      <c r="H11" s="166">
        <f t="shared" si="0"/>
        <v>0</v>
      </c>
      <c r="I11" s="166">
        <f t="shared" si="1"/>
        <v>0</v>
      </c>
      <c r="J11" s="175">
        <f t="shared" si="2"/>
        <v>0</v>
      </c>
      <c r="K11" s="66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10.25">
      <c r="A12" s="185">
        <v>5</v>
      </c>
      <c r="B12" s="86" t="s">
        <v>45</v>
      </c>
      <c r="C12" s="91"/>
      <c r="D12" s="91"/>
      <c r="E12" s="92"/>
      <c r="F12" s="167"/>
      <c r="G12" s="172"/>
      <c r="H12" s="166"/>
      <c r="I12" s="166"/>
      <c r="J12" s="175"/>
      <c r="K12" s="66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5.75">
      <c r="A13" s="186"/>
      <c r="B13" s="63" t="s">
        <v>41</v>
      </c>
      <c r="C13" s="89"/>
      <c r="D13" s="89" t="s">
        <v>15</v>
      </c>
      <c r="E13" s="90">
        <v>2</v>
      </c>
      <c r="F13" s="168"/>
      <c r="G13" s="173"/>
      <c r="H13" s="166">
        <f t="shared" si="0"/>
        <v>0</v>
      </c>
      <c r="I13" s="166">
        <f t="shared" si="1"/>
        <v>0</v>
      </c>
      <c r="J13" s="175">
        <f t="shared" si="2"/>
        <v>0</v>
      </c>
      <c r="K13" s="66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15.75">
      <c r="A14" s="187"/>
      <c r="B14" s="64" t="s">
        <v>46</v>
      </c>
      <c r="C14" s="64"/>
      <c r="D14" s="64" t="s">
        <v>15</v>
      </c>
      <c r="E14" s="65">
        <v>2</v>
      </c>
      <c r="F14" s="169"/>
      <c r="G14" s="174"/>
      <c r="H14" s="166">
        <f t="shared" si="0"/>
        <v>0</v>
      </c>
      <c r="I14" s="166">
        <f t="shared" si="1"/>
        <v>0</v>
      </c>
      <c r="J14" s="175">
        <f t="shared" si="2"/>
        <v>0</v>
      </c>
      <c r="K14" s="66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67.5" customHeight="1">
      <c r="A15" s="60">
        <v>6</v>
      </c>
      <c r="B15" s="70" t="s">
        <v>47</v>
      </c>
      <c r="C15" s="64"/>
      <c r="D15" s="64" t="s">
        <v>11</v>
      </c>
      <c r="E15" s="65">
        <v>20</v>
      </c>
      <c r="F15" s="169"/>
      <c r="G15" s="174"/>
      <c r="H15" s="166">
        <f t="shared" si="0"/>
        <v>0</v>
      </c>
      <c r="I15" s="166">
        <f t="shared" si="1"/>
        <v>0</v>
      </c>
      <c r="J15" s="175">
        <f t="shared" si="2"/>
        <v>0</v>
      </c>
      <c r="K15" s="66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91" customHeight="1">
      <c r="A16" s="190">
        <v>7</v>
      </c>
      <c r="B16" s="70" t="s">
        <v>48</v>
      </c>
      <c r="C16" s="64"/>
      <c r="D16" s="64"/>
      <c r="E16" s="65"/>
      <c r="F16" s="169"/>
      <c r="G16" s="174"/>
      <c r="H16" s="166"/>
      <c r="I16" s="166"/>
      <c r="J16" s="175"/>
      <c r="K16" s="66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5.75">
      <c r="A17" s="191"/>
      <c r="B17" s="70" t="s">
        <v>41</v>
      </c>
      <c r="C17" s="64"/>
      <c r="D17" s="64" t="s">
        <v>15</v>
      </c>
      <c r="E17" s="65">
        <v>5</v>
      </c>
      <c r="F17" s="169"/>
      <c r="G17" s="174"/>
      <c r="H17" s="166">
        <f t="shared" si="0"/>
        <v>0</v>
      </c>
      <c r="I17" s="166">
        <f t="shared" si="1"/>
        <v>0</v>
      </c>
      <c r="J17" s="175">
        <f t="shared" si="2"/>
        <v>0</v>
      </c>
      <c r="K17" s="66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5.75">
      <c r="A18" s="192"/>
      <c r="B18" s="70" t="s">
        <v>49</v>
      </c>
      <c r="C18" s="64"/>
      <c r="D18" s="64" t="s">
        <v>15</v>
      </c>
      <c r="E18" s="65">
        <v>5</v>
      </c>
      <c r="F18" s="169"/>
      <c r="G18" s="174"/>
      <c r="H18" s="166">
        <f t="shared" si="0"/>
        <v>0</v>
      </c>
      <c r="I18" s="166">
        <f t="shared" si="1"/>
        <v>0</v>
      </c>
      <c r="J18" s="175">
        <f t="shared" si="2"/>
        <v>0</v>
      </c>
      <c r="K18" s="66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5.75">
      <c r="A19" s="60"/>
      <c r="B19" s="71" t="s">
        <v>14</v>
      </c>
      <c r="C19" s="68"/>
      <c r="D19" s="68"/>
      <c r="E19" s="69"/>
      <c r="F19" s="170"/>
      <c r="G19" s="170"/>
      <c r="H19" s="170"/>
      <c r="I19" s="170">
        <f>SUM(I6:I18)</f>
        <v>0</v>
      </c>
      <c r="J19" s="176">
        <f>SUM(J6:J18)</f>
        <v>0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5.75">
      <c r="A20" s="72"/>
      <c r="B20" s="25"/>
      <c r="C20" s="25"/>
      <c r="D20" s="25"/>
      <c r="E20" s="25"/>
      <c r="F20" s="39"/>
      <c r="G20" s="39"/>
      <c r="H20" s="39"/>
      <c r="I20" s="39"/>
      <c r="J20" s="39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.75">
      <c r="A21" s="25"/>
      <c r="B21" s="25"/>
      <c r="C21" s="25"/>
      <c r="D21" s="25"/>
      <c r="E21" s="25"/>
      <c r="F21" s="25"/>
      <c r="G21" s="25"/>
      <c r="H21" s="25" t="s">
        <v>24</v>
      </c>
      <c r="I21" s="39">
        <f>J19-I19</f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15.75">
      <c r="A22" s="73"/>
      <c r="B22" s="129" t="s">
        <v>127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5.75">
      <c r="A23" s="25"/>
      <c r="B23" s="50" t="s">
        <v>35</v>
      </c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5.75">
      <c r="A24" s="73"/>
      <c r="B24" s="8" t="s">
        <v>36</v>
      </c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5.75">
      <c r="A25" s="73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5.75">
      <c r="A27" s="7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5.75">
      <c r="A29" s="7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5.75">
      <c r="A30" s="7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5.75">
      <c r="A32" s="7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5.75">
      <c r="A33" s="7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15.75">
      <c r="A35" s="66"/>
      <c r="B35" s="66"/>
      <c r="C35" s="74"/>
      <c r="D35" s="66"/>
      <c r="E35" s="75"/>
      <c r="F35" s="66"/>
      <c r="G35" s="76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15.75">
      <c r="A36" s="66"/>
      <c r="B36" s="66"/>
      <c r="C36" s="74"/>
      <c r="D36" s="66"/>
      <c r="E36" s="75"/>
      <c r="F36" s="66"/>
      <c r="G36" s="76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15.75">
      <c r="A37" s="66"/>
      <c r="B37" s="66"/>
      <c r="C37" s="74"/>
      <c r="D37" s="66"/>
      <c r="E37" s="75"/>
      <c r="F37" s="66"/>
      <c r="G37" s="76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15.75">
      <c r="A38" s="66"/>
      <c r="B38" s="66"/>
      <c r="C38" s="74"/>
      <c r="D38" s="66"/>
      <c r="E38" s="75"/>
      <c r="F38" s="66"/>
      <c r="G38" s="76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15.75">
      <c r="A39" s="66"/>
      <c r="B39" s="66"/>
      <c r="C39" s="74"/>
      <c r="D39" s="66"/>
      <c r="E39" s="75"/>
      <c r="F39" s="66"/>
      <c r="G39" s="7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15.75">
      <c r="A40" s="66"/>
      <c r="B40" s="66"/>
      <c r="C40" s="74"/>
      <c r="D40" s="66"/>
      <c r="E40" s="75"/>
      <c r="F40" s="66"/>
      <c r="G40" s="7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15.75">
      <c r="A41" s="66"/>
      <c r="B41" s="66"/>
      <c r="C41" s="74"/>
      <c r="D41" s="66"/>
      <c r="E41" s="75"/>
      <c r="F41" s="66"/>
      <c r="G41" s="76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15.75">
      <c r="A42" s="66"/>
      <c r="B42" s="66"/>
      <c r="C42" s="77"/>
      <c r="D42" s="66"/>
      <c r="E42" s="75"/>
      <c r="F42" s="66"/>
      <c r="G42" s="76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15.75">
      <c r="A43" s="66"/>
      <c r="B43" s="66"/>
      <c r="C43" s="74"/>
      <c r="D43" s="66"/>
      <c r="E43" s="75"/>
      <c r="F43" s="66"/>
      <c r="G43" s="7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15.75">
      <c r="A44" s="66"/>
      <c r="B44" s="66"/>
      <c r="C44" s="74"/>
      <c r="D44" s="66"/>
      <c r="E44" s="75"/>
      <c r="F44" s="66"/>
      <c r="G44" s="7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5.75">
      <c r="A45" s="66"/>
      <c r="B45" s="66"/>
      <c r="C45" s="74"/>
      <c r="D45" s="66"/>
      <c r="E45" s="75"/>
      <c r="F45" s="66"/>
      <c r="G45" s="7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15.75">
      <c r="A46" s="66"/>
      <c r="B46" s="66"/>
      <c r="C46" s="74"/>
      <c r="D46" s="66"/>
      <c r="E46" s="75"/>
      <c r="F46" s="66"/>
      <c r="G46" s="76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15.75">
      <c r="A47" s="66"/>
      <c r="B47" s="66"/>
      <c r="C47" s="74"/>
      <c r="D47" s="66"/>
      <c r="E47" s="75"/>
      <c r="F47" s="66"/>
      <c r="G47" s="7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15.75">
      <c r="A48" s="66"/>
      <c r="B48" s="66"/>
      <c r="C48" s="74"/>
      <c r="D48" s="66"/>
      <c r="E48" s="75"/>
      <c r="F48" s="66"/>
      <c r="G48" s="76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15.75">
      <c r="A49" s="66"/>
      <c r="B49" s="66"/>
      <c r="C49" s="74"/>
      <c r="D49" s="66"/>
      <c r="E49" s="75"/>
      <c r="F49" s="66"/>
      <c r="G49" s="76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15.75">
      <c r="A50" s="66"/>
      <c r="B50" s="66"/>
      <c r="C50" s="66"/>
      <c r="D50" s="66"/>
      <c r="E50" s="75"/>
      <c r="F50" s="66"/>
      <c r="G50" s="76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15.75">
      <c r="A51" s="66"/>
      <c r="B51" s="66"/>
      <c r="C51" s="66"/>
      <c r="D51" s="66"/>
      <c r="E51" s="75"/>
      <c r="F51" s="66"/>
      <c r="G51" s="76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15.75">
      <c r="A52" s="66"/>
      <c r="B52" s="66"/>
      <c r="C52" s="66"/>
      <c r="D52" s="66"/>
      <c r="E52" s="75"/>
      <c r="F52" s="66"/>
      <c r="G52" s="76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15.75">
      <c r="A53" s="66"/>
      <c r="B53" s="66"/>
      <c r="C53" s="66"/>
      <c r="D53" s="66"/>
      <c r="E53" s="75"/>
      <c r="F53" s="66"/>
      <c r="G53" s="76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5.75">
      <c r="A54" s="66"/>
      <c r="B54" s="66"/>
      <c r="C54" s="66"/>
      <c r="D54" s="66"/>
      <c r="E54" s="75"/>
      <c r="F54" s="66"/>
      <c r="G54" s="76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5.75">
      <c r="A55" s="66"/>
      <c r="B55" s="66"/>
      <c r="C55" s="77"/>
      <c r="D55" s="66"/>
      <c r="E55" s="75"/>
      <c r="F55" s="66"/>
      <c r="G55" s="7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15.75">
      <c r="A56" s="66"/>
      <c r="B56" s="66"/>
      <c r="C56" s="74"/>
      <c r="D56" s="66"/>
      <c r="E56" s="75"/>
      <c r="F56" s="66"/>
      <c r="G56" s="7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15.75">
      <c r="A57" s="66"/>
      <c r="B57" s="66"/>
      <c r="C57" s="66"/>
      <c r="D57" s="66"/>
      <c r="E57" s="75"/>
      <c r="F57" s="66"/>
      <c r="G57" s="7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15.75">
      <c r="A58" s="66"/>
      <c r="B58" s="66"/>
      <c r="C58" s="66"/>
      <c r="D58" s="66"/>
      <c r="E58" s="75"/>
      <c r="F58" s="66"/>
      <c r="G58" s="7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5.75">
      <c r="A59" s="66"/>
      <c r="B59" s="66"/>
      <c r="C59" s="77"/>
      <c r="D59" s="66"/>
      <c r="E59" s="75"/>
      <c r="F59" s="66"/>
      <c r="G59" s="7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15.75">
      <c r="A60" s="66"/>
      <c r="B60" s="66"/>
      <c r="C60" s="66"/>
      <c r="D60" s="66"/>
      <c r="E60" s="75"/>
      <c r="F60" s="66"/>
      <c r="G60" s="7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15.75">
      <c r="A61" s="66"/>
      <c r="B61" s="66"/>
      <c r="C61" s="66"/>
      <c r="D61" s="66"/>
      <c r="E61" s="75"/>
      <c r="F61" s="66"/>
      <c r="G61" s="7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15.75">
      <c r="A62" s="66"/>
      <c r="B62" s="66"/>
      <c r="C62" s="66"/>
      <c r="D62" s="66"/>
      <c r="E62" s="75"/>
      <c r="F62" s="66"/>
      <c r="G62" s="7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15.75">
      <c r="A63" s="66"/>
      <c r="B63" s="66"/>
      <c r="C63" s="66"/>
      <c r="D63" s="66"/>
      <c r="E63" s="75"/>
      <c r="F63" s="66"/>
      <c r="G63" s="7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15.75">
      <c r="A64" s="66"/>
      <c r="B64" s="66"/>
      <c r="C64" s="66"/>
      <c r="D64" s="66"/>
      <c r="E64" s="75"/>
      <c r="F64" s="66"/>
      <c r="G64" s="7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15.75">
      <c r="A65" s="66"/>
      <c r="B65" s="66"/>
      <c r="C65" s="66"/>
      <c r="D65" s="66"/>
      <c r="E65" s="75"/>
      <c r="F65" s="66"/>
      <c r="G65" s="7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15.75">
      <c r="A66" s="66"/>
      <c r="B66" s="66"/>
      <c r="C66" s="66"/>
      <c r="D66" s="66"/>
      <c r="E66" s="75"/>
      <c r="F66" s="66"/>
      <c r="G66" s="7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15.75">
      <c r="A67" s="66"/>
      <c r="B67" s="66"/>
      <c r="C67" s="66"/>
      <c r="D67" s="66"/>
      <c r="E67" s="75"/>
      <c r="F67" s="66"/>
      <c r="G67" s="7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15.75">
      <c r="A68" s="66"/>
      <c r="B68" s="66"/>
      <c r="C68" s="66"/>
      <c r="D68" s="66"/>
      <c r="E68" s="75"/>
      <c r="F68" s="66"/>
      <c r="G68" s="7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5.75">
      <c r="A69" s="66"/>
      <c r="B69" s="66"/>
      <c r="C69" s="66"/>
      <c r="D69" s="66"/>
      <c r="E69" s="75"/>
      <c r="F69" s="66"/>
      <c r="G69" s="7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15.75">
      <c r="A70" s="66"/>
      <c r="B70" s="66"/>
      <c r="C70" s="66"/>
      <c r="D70" s="66"/>
      <c r="E70" s="75"/>
      <c r="F70" s="66"/>
      <c r="G70" s="7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15.75">
      <c r="A71" s="66"/>
      <c r="B71" s="66"/>
      <c r="C71" s="66"/>
      <c r="D71" s="66"/>
      <c r="E71" s="75"/>
      <c r="F71" s="66"/>
      <c r="G71" s="7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15.75">
      <c r="A72" s="66"/>
      <c r="B72" s="66"/>
      <c r="C72" s="66"/>
      <c r="D72" s="66"/>
      <c r="E72" s="75"/>
      <c r="F72" s="66"/>
      <c r="G72" s="7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15.75">
      <c r="A73" s="66"/>
      <c r="B73" s="66"/>
      <c r="C73" s="66"/>
      <c r="D73" s="66"/>
      <c r="E73" s="75"/>
      <c r="F73" s="66"/>
      <c r="G73" s="7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4.25" customHeight="1">
      <c r="A74" s="66"/>
      <c r="B74" s="66"/>
      <c r="C74" s="189"/>
      <c r="D74" s="189"/>
      <c r="E74" s="75"/>
      <c r="F74" s="66"/>
      <c r="G74" s="7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15.75">
      <c r="A75" s="66"/>
      <c r="B75" s="66"/>
      <c r="C75" s="77"/>
      <c r="D75" s="66"/>
      <c r="E75" s="75"/>
      <c r="F75" s="66"/>
      <c r="G75" s="7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14.25" customHeight="1">
      <c r="A76" s="66"/>
      <c r="B76" s="66"/>
      <c r="C76" s="189"/>
      <c r="D76" s="189"/>
      <c r="E76" s="75"/>
      <c r="F76" s="66"/>
      <c r="G76" s="7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15.75">
      <c r="A77" s="66"/>
      <c r="B77" s="66"/>
      <c r="C77" s="66"/>
      <c r="D77" s="66"/>
      <c r="E77" s="75"/>
      <c r="F77" s="78"/>
      <c r="G77" s="79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15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15.75">
      <c r="A79" s="7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5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5.75">
      <c r="A81" s="72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5.75">
      <c r="A82" s="7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5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5.75">
      <c r="A84" s="7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5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4.25" customHeight="1">
      <c r="A86" s="67"/>
      <c r="B86" s="68"/>
      <c r="C86" s="68"/>
      <c r="D86" s="68"/>
      <c r="E86" s="188"/>
      <c r="F86" s="188"/>
      <c r="G86" s="80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5.75">
      <c r="A87" s="81"/>
      <c r="B87" s="82"/>
      <c r="C87" s="83"/>
      <c r="D87" s="82"/>
      <c r="E87" s="82"/>
      <c r="F87" s="82"/>
      <c r="G87" s="8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5.75">
      <c r="A88" s="85"/>
      <c r="B88" s="66"/>
      <c r="C88" s="66"/>
      <c r="D88" s="66"/>
      <c r="E88" s="66"/>
      <c r="F88" s="66"/>
      <c r="G88" s="7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5.75">
      <c r="A89" s="85"/>
      <c r="B89" s="66"/>
      <c r="C89" s="66"/>
      <c r="D89" s="66"/>
      <c r="E89" s="66"/>
      <c r="F89" s="66"/>
      <c r="G89" s="7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</sheetData>
  <mergeCells count="6">
    <mergeCell ref="A7:A9"/>
    <mergeCell ref="A12:A14"/>
    <mergeCell ref="E86:F86"/>
    <mergeCell ref="C74:D74"/>
    <mergeCell ref="C76:D76"/>
    <mergeCell ref="A16:A18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zoomScale="85" zoomScaleNormal="85" workbookViewId="0" topLeftCell="A7">
      <selection activeCell="B16" sqref="B16"/>
    </sheetView>
  </sheetViews>
  <sheetFormatPr defaultColWidth="9.00390625" defaultRowHeight="12.75"/>
  <cols>
    <col min="1" max="1" width="3.375" style="94" customWidth="1"/>
    <col min="2" max="2" width="59.00390625" style="0" customWidth="1"/>
    <col min="3" max="3" width="9.75390625" style="0" customWidth="1"/>
    <col min="4" max="4" width="4.75390625" style="0" bestFit="1" customWidth="1"/>
    <col min="5" max="5" width="4.875" style="0" customWidth="1"/>
    <col min="6" max="6" width="9.75390625" style="0" bestFit="1" customWidth="1"/>
    <col min="7" max="7" width="8.125" style="0" bestFit="1" customWidth="1"/>
    <col min="8" max="8" width="7.625" style="0" customWidth="1"/>
    <col min="9" max="9" width="10.75390625" style="0" customWidth="1"/>
    <col min="10" max="10" width="11.25390625" style="0" customWidth="1"/>
  </cols>
  <sheetData>
    <row r="1" ht="12.75">
      <c r="I1" t="s">
        <v>124</v>
      </c>
    </row>
    <row r="2" ht="12.75">
      <c r="B2" s="95" t="s">
        <v>88</v>
      </c>
    </row>
    <row r="3" spans="2:10" ht="12.75">
      <c r="B3" s="96" t="s">
        <v>56</v>
      </c>
      <c r="C3" s="97" t="s">
        <v>57</v>
      </c>
      <c r="E3" s="97"/>
      <c r="H3" s="97" t="s">
        <v>58</v>
      </c>
      <c r="J3" s="97"/>
    </row>
    <row r="4" spans="1:10" ht="33">
      <c r="A4" s="98" t="s">
        <v>59</v>
      </c>
      <c r="B4" s="99" t="s">
        <v>60</v>
      </c>
      <c r="C4" s="99" t="s">
        <v>61</v>
      </c>
      <c r="D4" s="99" t="s">
        <v>62</v>
      </c>
      <c r="E4" s="99" t="s">
        <v>4</v>
      </c>
      <c r="F4" s="99" t="s">
        <v>5</v>
      </c>
      <c r="G4" s="99" t="s">
        <v>7</v>
      </c>
      <c r="H4" s="99" t="s">
        <v>63</v>
      </c>
      <c r="I4" s="99" t="s">
        <v>8</v>
      </c>
      <c r="J4" s="99" t="s">
        <v>9</v>
      </c>
    </row>
    <row r="5" spans="1:10" ht="12.75">
      <c r="A5" s="98" t="s">
        <v>64</v>
      </c>
      <c r="B5" s="98" t="s">
        <v>65</v>
      </c>
      <c r="C5" s="98" t="s">
        <v>66</v>
      </c>
      <c r="D5" s="98" t="s">
        <v>67</v>
      </c>
      <c r="E5" s="98" t="s">
        <v>68</v>
      </c>
      <c r="F5" s="98" t="s">
        <v>69</v>
      </c>
      <c r="G5" s="98" t="s">
        <v>70</v>
      </c>
      <c r="H5" s="98" t="s">
        <v>71</v>
      </c>
      <c r="I5" s="98" t="s">
        <v>72</v>
      </c>
      <c r="J5" s="98" t="s">
        <v>73</v>
      </c>
    </row>
    <row r="6" spans="1:10" ht="90" customHeight="1">
      <c r="A6" s="100" t="s">
        <v>64</v>
      </c>
      <c r="B6" s="101" t="s">
        <v>74</v>
      </c>
      <c r="C6" s="100"/>
      <c r="D6" s="102" t="s">
        <v>75</v>
      </c>
      <c r="E6" s="102">
        <v>1</v>
      </c>
      <c r="F6" s="103"/>
      <c r="G6" s="104">
        <f aca="true" t="shared" si="0" ref="G6:G12">(F6*H6)+F6</f>
        <v>0</v>
      </c>
      <c r="H6" s="105"/>
      <c r="I6" s="104">
        <f aca="true" t="shared" si="1" ref="I6:I11">F6*E6</f>
        <v>0</v>
      </c>
      <c r="J6" s="104">
        <f aca="true" t="shared" si="2" ref="J6:J12">(I6*H6)+I6</f>
        <v>0</v>
      </c>
    </row>
    <row r="7" spans="1:10" ht="56.25" customHeight="1">
      <c r="A7" s="100" t="s">
        <v>65</v>
      </c>
      <c r="B7" s="106" t="s">
        <v>76</v>
      </c>
      <c r="C7" s="107"/>
      <c r="D7" s="107" t="s">
        <v>77</v>
      </c>
      <c r="E7" s="102">
        <v>1</v>
      </c>
      <c r="F7" s="103"/>
      <c r="G7" s="104">
        <f t="shared" si="0"/>
        <v>0</v>
      </c>
      <c r="H7" s="105"/>
      <c r="I7" s="108">
        <f t="shared" si="1"/>
        <v>0</v>
      </c>
      <c r="J7" s="108">
        <f t="shared" si="2"/>
        <v>0</v>
      </c>
    </row>
    <row r="8" spans="1:10" ht="58.5" customHeight="1">
      <c r="A8" s="100" t="s">
        <v>66</v>
      </c>
      <c r="B8" s="109" t="s">
        <v>78</v>
      </c>
      <c r="C8" s="107"/>
      <c r="D8" s="107" t="s">
        <v>79</v>
      </c>
      <c r="E8" s="102">
        <v>2</v>
      </c>
      <c r="F8" s="103"/>
      <c r="G8" s="104">
        <f t="shared" si="0"/>
        <v>0</v>
      </c>
      <c r="H8" s="105"/>
      <c r="I8" s="108">
        <f t="shared" si="1"/>
        <v>0</v>
      </c>
      <c r="J8" s="108">
        <f t="shared" si="2"/>
        <v>0</v>
      </c>
    </row>
    <row r="9" spans="1:10" ht="57" customHeight="1">
      <c r="A9" s="100" t="s">
        <v>67</v>
      </c>
      <c r="B9" s="110" t="s">
        <v>80</v>
      </c>
      <c r="C9" s="111"/>
      <c r="D9" s="112" t="s">
        <v>81</v>
      </c>
      <c r="E9" s="113">
        <v>2</v>
      </c>
      <c r="F9" s="103"/>
      <c r="G9" s="104">
        <f t="shared" si="0"/>
        <v>0</v>
      </c>
      <c r="H9" s="105"/>
      <c r="I9" s="108">
        <f t="shared" si="1"/>
        <v>0</v>
      </c>
      <c r="J9" s="108">
        <f t="shared" si="2"/>
        <v>0</v>
      </c>
    </row>
    <row r="10" spans="1:10" ht="72" customHeight="1">
      <c r="A10" s="100" t="s">
        <v>68</v>
      </c>
      <c r="B10" s="114" t="s">
        <v>82</v>
      </c>
      <c r="C10" s="115"/>
      <c r="D10" s="112" t="s">
        <v>81</v>
      </c>
      <c r="E10" s="113">
        <v>10</v>
      </c>
      <c r="F10" s="103"/>
      <c r="G10" s="104">
        <f t="shared" si="0"/>
        <v>0</v>
      </c>
      <c r="H10" s="105"/>
      <c r="I10" s="108">
        <f t="shared" si="1"/>
        <v>0</v>
      </c>
      <c r="J10" s="108">
        <f t="shared" si="2"/>
        <v>0</v>
      </c>
    </row>
    <row r="11" spans="1:10" ht="74.25" customHeight="1">
      <c r="A11" s="100" t="s">
        <v>69</v>
      </c>
      <c r="B11" s="109" t="s">
        <v>83</v>
      </c>
      <c r="C11" s="116"/>
      <c r="D11" s="112" t="s">
        <v>81</v>
      </c>
      <c r="E11" s="113">
        <v>10</v>
      </c>
      <c r="F11" s="103"/>
      <c r="G11" s="104">
        <f t="shared" si="0"/>
        <v>0</v>
      </c>
      <c r="H11" s="105"/>
      <c r="I11" s="108">
        <f t="shared" si="1"/>
        <v>0</v>
      </c>
      <c r="J11" s="108">
        <f t="shared" si="2"/>
        <v>0</v>
      </c>
    </row>
    <row r="12" spans="1:10" ht="34.5" customHeight="1">
      <c r="A12" s="100" t="s">
        <v>70</v>
      </c>
      <c r="B12" s="117" t="s">
        <v>84</v>
      </c>
      <c r="C12" s="118"/>
      <c r="D12" s="119" t="s">
        <v>81</v>
      </c>
      <c r="E12" s="120">
        <v>1</v>
      </c>
      <c r="F12" s="103"/>
      <c r="G12" s="121">
        <f t="shared" si="0"/>
        <v>0</v>
      </c>
      <c r="H12" s="122"/>
      <c r="I12" s="123">
        <f>E12*F12</f>
        <v>0</v>
      </c>
      <c r="J12" s="123">
        <f t="shared" si="2"/>
        <v>0</v>
      </c>
    </row>
    <row r="13" spans="1:10" ht="21" customHeight="1">
      <c r="A13" s="124"/>
      <c r="B13" s="193" t="s">
        <v>85</v>
      </c>
      <c r="C13" s="194"/>
      <c r="D13" s="194"/>
      <c r="E13" s="194"/>
      <c r="F13" s="194"/>
      <c r="G13" s="194"/>
      <c r="H13" s="195"/>
      <c r="I13" s="125">
        <f>SUM(I6:I12)</f>
        <v>0</v>
      </c>
      <c r="J13" s="126">
        <f>SUM(J6:J12)</f>
        <v>0</v>
      </c>
    </row>
    <row r="14" spans="1:10" ht="12.75">
      <c r="A14" s="127"/>
      <c r="B14" s="128"/>
      <c r="C14" s="128"/>
      <c r="D14" s="128"/>
      <c r="E14" s="128"/>
      <c r="F14" s="196" t="s">
        <v>86</v>
      </c>
      <c r="G14" s="197"/>
      <c r="H14" s="198"/>
      <c r="I14" s="123">
        <f>J13-I13</f>
        <v>0</v>
      </c>
      <c r="J14" s="128"/>
    </row>
    <row r="16" spans="2:10" ht="15.75">
      <c r="B16" s="129" t="s">
        <v>89</v>
      </c>
      <c r="C16" s="130"/>
      <c r="D16" s="130"/>
      <c r="E16" s="130"/>
      <c r="F16" s="130"/>
      <c r="G16" s="130"/>
      <c r="H16" s="130"/>
      <c r="I16" s="130"/>
      <c r="J16" s="130"/>
    </row>
    <row r="17" spans="2:10" ht="15" customHeight="1">
      <c r="B17" s="199" t="s">
        <v>87</v>
      </c>
      <c r="C17" s="199"/>
      <c r="D17" s="199"/>
      <c r="E17" s="199"/>
      <c r="F17" s="199"/>
      <c r="G17" s="199"/>
      <c r="H17" s="199"/>
      <c r="I17" s="199"/>
      <c r="J17" s="199"/>
    </row>
    <row r="18" spans="2:10" ht="15.75" customHeight="1">
      <c r="B18" s="199"/>
      <c r="C18" s="199"/>
      <c r="D18" s="199"/>
      <c r="E18" s="199"/>
      <c r="F18" s="199"/>
      <c r="G18" s="199"/>
      <c r="H18" s="199"/>
      <c r="I18" s="199"/>
      <c r="J18" s="199"/>
    </row>
  </sheetData>
  <mergeCells count="3">
    <mergeCell ref="B13:H13"/>
    <mergeCell ref="F14:H14"/>
    <mergeCell ref="B17:J18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workbookViewId="0" topLeftCell="A10">
      <selection activeCell="B26" sqref="B26"/>
    </sheetView>
  </sheetViews>
  <sheetFormatPr defaultColWidth="9.00390625" defaultRowHeight="12.75"/>
  <cols>
    <col min="1" max="1" width="3.75390625" style="94" customWidth="1"/>
    <col min="2" max="2" width="74.875" style="0" customWidth="1"/>
    <col min="4" max="4" width="4.125" style="0" customWidth="1"/>
    <col min="5" max="5" width="4.00390625" style="0" customWidth="1"/>
    <col min="6" max="6" width="7.125" style="0" customWidth="1"/>
    <col min="7" max="7" width="9.25390625" style="0" bestFit="1" customWidth="1"/>
    <col min="8" max="8" width="5.25390625" style="0" customWidth="1"/>
    <col min="9" max="9" width="9.75390625" style="0" bestFit="1" customWidth="1"/>
    <col min="10" max="10" width="10.75390625" style="0" customWidth="1"/>
  </cols>
  <sheetData>
    <row r="1" spans="1:10" ht="12.75">
      <c r="A1" s="131"/>
      <c r="B1" s="132"/>
      <c r="C1" s="132"/>
      <c r="D1" s="132"/>
      <c r="E1" s="132"/>
      <c r="F1" s="132"/>
      <c r="G1" t="s">
        <v>110</v>
      </c>
      <c r="H1" s="132"/>
      <c r="J1" s="133"/>
    </row>
    <row r="2" spans="1:10" ht="16.5">
      <c r="A2" s="134" t="s">
        <v>109</v>
      </c>
      <c r="B2" s="135"/>
      <c r="C2" s="136"/>
      <c r="H2" s="132"/>
      <c r="J2" s="97"/>
    </row>
    <row r="3" spans="1:10" ht="12.75">
      <c r="A3" s="131"/>
      <c r="B3" s="132"/>
      <c r="C3" s="132"/>
      <c r="D3" s="128" t="s">
        <v>90</v>
      </c>
      <c r="E3" s="132"/>
      <c r="F3" s="132"/>
      <c r="G3" s="132"/>
      <c r="H3" s="132"/>
      <c r="I3" s="132"/>
      <c r="J3" s="132"/>
    </row>
    <row r="4" spans="1:10" ht="18.75" customHeight="1">
      <c r="A4" s="131"/>
      <c r="B4" s="132"/>
      <c r="C4" s="132"/>
      <c r="D4" s="128"/>
      <c r="E4" s="200" t="s">
        <v>91</v>
      </c>
      <c r="F4" s="200"/>
      <c r="G4" s="200"/>
      <c r="H4" s="200"/>
      <c r="I4" s="200"/>
      <c r="J4" s="200"/>
    </row>
    <row r="5" spans="1:10" ht="58.5">
      <c r="A5" s="137" t="s">
        <v>59</v>
      </c>
      <c r="B5" s="138" t="s">
        <v>60</v>
      </c>
      <c r="C5" s="138" t="s">
        <v>61</v>
      </c>
      <c r="D5" s="138" t="s">
        <v>62</v>
      </c>
      <c r="E5" s="138" t="s">
        <v>4</v>
      </c>
      <c r="F5" s="138" t="s">
        <v>5</v>
      </c>
      <c r="G5" s="138" t="s">
        <v>7</v>
      </c>
      <c r="H5" s="139" t="s">
        <v>63</v>
      </c>
      <c r="I5" s="138" t="s">
        <v>8</v>
      </c>
      <c r="J5" s="138" t="s">
        <v>9</v>
      </c>
    </row>
    <row r="6" spans="1:10" ht="12.75">
      <c r="A6" s="137" t="s">
        <v>64</v>
      </c>
      <c r="B6" s="137" t="s">
        <v>65</v>
      </c>
      <c r="C6" s="137" t="s">
        <v>66</v>
      </c>
      <c r="D6" s="137" t="s">
        <v>67</v>
      </c>
      <c r="E6" s="137" t="s">
        <v>68</v>
      </c>
      <c r="F6" s="137" t="s">
        <v>69</v>
      </c>
      <c r="G6" s="137" t="s">
        <v>70</v>
      </c>
      <c r="H6" s="137" t="s">
        <v>71</v>
      </c>
      <c r="I6" s="137" t="s">
        <v>72</v>
      </c>
      <c r="J6" s="137" t="s">
        <v>73</v>
      </c>
    </row>
    <row r="7" spans="1:11" ht="77.25" customHeight="1">
      <c r="A7" s="102" t="s">
        <v>64</v>
      </c>
      <c r="B7" s="140" t="s">
        <v>92</v>
      </c>
      <c r="C7" s="141"/>
      <c r="D7" s="142" t="s">
        <v>75</v>
      </c>
      <c r="E7" s="143">
        <v>6</v>
      </c>
      <c r="F7" s="144"/>
      <c r="G7" s="145">
        <f>(F7*H7)+F7</f>
        <v>0</v>
      </c>
      <c r="H7" s="146"/>
      <c r="I7" s="145">
        <f>F7*E7</f>
        <v>0</v>
      </c>
      <c r="J7" s="145">
        <f>(I7*H7)+I7</f>
        <v>0</v>
      </c>
      <c r="K7" s="147"/>
    </row>
    <row r="8" spans="1:11" ht="61.5" customHeight="1">
      <c r="A8" s="102" t="s">
        <v>65</v>
      </c>
      <c r="B8" s="140" t="s">
        <v>125</v>
      </c>
      <c r="C8" s="141"/>
      <c r="D8" s="142" t="s">
        <v>75</v>
      </c>
      <c r="E8" s="143">
        <v>10</v>
      </c>
      <c r="F8" s="144"/>
      <c r="G8" s="145">
        <f aca="true" t="shared" si="0" ref="G8:G17">(F8*H8)+F8</f>
        <v>0</v>
      </c>
      <c r="H8" s="146"/>
      <c r="I8" s="145">
        <f aca="true" t="shared" si="1" ref="I8:I17">F8*E8</f>
        <v>0</v>
      </c>
      <c r="J8" s="145">
        <f aca="true" t="shared" si="2" ref="J8:J17">(I8*H8)+I8</f>
        <v>0</v>
      </c>
      <c r="K8" s="148"/>
    </row>
    <row r="9" spans="1:11" ht="21.75" customHeight="1">
      <c r="A9" s="102" t="s">
        <v>66</v>
      </c>
      <c r="B9" s="140" t="s">
        <v>93</v>
      </c>
      <c r="C9" s="141"/>
      <c r="D9" s="142" t="s">
        <v>75</v>
      </c>
      <c r="E9" s="143">
        <v>1</v>
      </c>
      <c r="F9" s="144"/>
      <c r="G9" s="145">
        <f t="shared" si="0"/>
        <v>0</v>
      </c>
      <c r="H9" s="146"/>
      <c r="I9" s="145">
        <f t="shared" si="1"/>
        <v>0</v>
      </c>
      <c r="J9" s="145">
        <f t="shared" si="2"/>
        <v>0</v>
      </c>
      <c r="K9" s="148"/>
    </row>
    <row r="10" spans="1:11" ht="17.25" customHeight="1">
      <c r="A10" s="102" t="s">
        <v>67</v>
      </c>
      <c r="B10" s="140" t="s">
        <v>94</v>
      </c>
      <c r="C10" s="141"/>
      <c r="D10" s="142" t="s">
        <v>75</v>
      </c>
      <c r="E10" s="143">
        <v>1</v>
      </c>
      <c r="F10" s="144"/>
      <c r="G10" s="145">
        <f t="shared" si="0"/>
        <v>0</v>
      </c>
      <c r="H10" s="146"/>
      <c r="I10" s="145">
        <f t="shared" si="1"/>
        <v>0</v>
      </c>
      <c r="J10" s="145">
        <f t="shared" si="2"/>
        <v>0</v>
      </c>
      <c r="K10" s="148"/>
    </row>
    <row r="11" spans="1:11" ht="24.75" customHeight="1">
      <c r="A11" s="102" t="s">
        <v>68</v>
      </c>
      <c r="B11" s="140" t="s">
        <v>95</v>
      </c>
      <c r="C11" s="141"/>
      <c r="D11" s="142" t="s">
        <v>75</v>
      </c>
      <c r="E11" s="143">
        <v>2</v>
      </c>
      <c r="F11" s="144"/>
      <c r="G11" s="145">
        <f t="shared" si="0"/>
        <v>0</v>
      </c>
      <c r="H11" s="146"/>
      <c r="I11" s="145">
        <f t="shared" si="1"/>
        <v>0</v>
      </c>
      <c r="J11" s="145">
        <f t="shared" si="2"/>
        <v>0</v>
      </c>
      <c r="K11" s="148"/>
    </row>
    <row r="12" spans="1:11" ht="24" customHeight="1">
      <c r="A12" s="102" t="s">
        <v>69</v>
      </c>
      <c r="B12" s="140" t="s">
        <v>96</v>
      </c>
      <c r="C12" s="141"/>
      <c r="D12" s="142" t="s">
        <v>75</v>
      </c>
      <c r="E12" s="143">
        <v>4</v>
      </c>
      <c r="F12" s="144"/>
      <c r="G12" s="145">
        <f t="shared" si="0"/>
        <v>0</v>
      </c>
      <c r="H12" s="146"/>
      <c r="I12" s="145">
        <f t="shared" si="1"/>
        <v>0</v>
      </c>
      <c r="J12" s="145">
        <f t="shared" si="2"/>
        <v>0</v>
      </c>
      <c r="K12" s="148"/>
    </row>
    <row r="13" spans="1:11" ht="25.5">
      <c r="A13" s="102" t="s">
        <v>70</v>
      </c>
      <c r="B13" s="140" t="s">
        <v>97</v>
      </c>
      <c r="C13" s="141"/>
      <c r="D13" s="142" t="s">
        <v>75</v>
      </c>
      <c r="E13" s="143">
        <v>1</v>
      </c>
      <c r="F13" s="144"/>
      <c r="G13" s="145">
        <f t="shared" si="0"/>
        <v>0</v>
      </c>
      <c r="H13" s="146"/>
      <c r="I13" s="145">
        <f t="shared" si="1"/>
        <v>0</v>
      </c>
      <c r="J13" s="145">
        <f t="shared" si="2"/>
        <v>0</v>
      </c>
      <c r="K13" s="148"/>
    </row>
    <row r="14" spans="1:11" ht="24.75" customHeight="1">
      <c r="A14" s="102" t="s">
        <v>71</v>
      </c>
      <c r="B14" s="140" t="s">
        <v>98</v>
      </c>
      <c r="C14" s="141"/>
      <c r="D14" s="142" t="s">
        <v>75</v>
      </c>
      <c r="E14" s="143">
        <v>13</v>
      </c>
      <c r="F14" s="144"/>
      <c r="G14" s="145">
        <f t="shared" si="0"/>
        <v>0</v>
      </c>
      <c r="H14" s="146"/>
      <c r="I14" s="145">
        <f t="shared" si="1"/>
        <v>0</v>
      </c>
      <c r="J14" s="145">
        <f t="shared" si="2"/>
        <v>0</v>
      </c>
      <c r="K14" s="148"/>
    </row>
    <row r="15" spans="1:11" ht="18.75" customHeight="1">
      <c r="A15" s="102" t="s">
        <v>72</v>
      </c>
      <c r="B15" s="140" t="s">
        <v>99</v>
      </c>
      <c r="C15" s="117"/>
      <c r="D15" s="143" t="s">
        <v>75</v>
      </c>
      <c r="E15" s="143">
        <v>1</v>
      </c>
      <c r="F15" s="149"/>
      <c r="G15" s="150">
        <f t="shared" si="0"/>
        <v>0</v>
      </c>
      <c r="H15" s="146"/>
      <c r="I15" s="150">
        <f t="shared" si="1"/>
        <v>0</v>
      </c>
      <c r="J15" s="150">
        <f t="shared" si="2"/>
        <v>0</v>
      </c>
      <c r="K15" s="148"/>
    </row>
    <row r="16" spans="1:11" ht="33" customHeight="1">
      <c r="A16" s="102" t="s">
        <v>73</v>
      </c>
      <c r="B16" s="140" t="s">
        <v>100</v>
      </c>
      <c r="C16" s="151"/>
      <c r="D16" s="142" t="s">
        <v>75</v>
      </c>
      <c r="E16" s="143">
        <v>1</v>
      </c>
      <c r="F16" s="144"/>
      <c r="G16" s="145">
        <f t="shared" si="0"/>
        <v>0</v>
      </c>
      <c r="H16" s="146"/>
      <c r="I16" s="145">
        <f t="shared" si="1"/>
        <v>0</v>
      </c>
      <c r="J16" s="145">
        <f t="shared" si="2"/>
        <v>0</v>
      </c>
      <c r="K16" s="148"/>
    </row>
    <row r="17" spans="1:11" ht="17.25" customHeight="1">
      <c r="A17" s="102" t="s">
        <v>101</v>
      </c>
      <c r="B17" s="140" t="s">
        <v>102</v>
      </c>
      <c r="C17" s="151"/>
      <c r="D17" s="142" t="s">
        <v>103</v>
      </c>
      <c r="E17" s="143">
        <v>1</v>
      </c>
      <c r="F17" s="144"/>
      <c r="G17" s="145">
        <f t="shared" si="0"/>
        <v>0</v>
      </c>
      <c r="H17" s="146"/>
      <c r="I17" s="145">
        <f t="shared" si="1"/>
        <v>0</v>
      </c>
      <c r="J17" s="145">
        <f t="shared" si="2"/>
        <v>0</v>
      </c>
      <c r="K17" s="148"/>
    </row>
    <row r="18" spans="1:10" ht="23.25" customHeight="1">
      <c r="A18" s="124"/>
      <c r="B18" s="193" t="s">
        <v>85</v>
      </c>
      <c r="C18" s="201"/>
      <c r="D18" s="201"/>
      <c r="E18" s="201"/>
      <c r="F18" s="201"/>
      <c r="G18" s="201"/>
      <c r="H18" s="202"/>
      <c r="I18" s="125">
        <f>SUM(I7:I17)</f>
        <v>0</v>
      </c>
      <c r="J18" s="126">
        <f>SUM(J7:J17)</f>
        <v>0</v>
      </c>
    </row>
    <row r="19" spans="1:10" ht="17.25" customHeight="1">
      <c r="A19" s="152"/>
      <c r="B19" s="153"/>
      <c r="C19" s="154"/>
      <c r="D19" s="155"/>
      <c r="E19" s="156"/>
      <c r="F19" s="157" t="s">
        <v>104</v>
      </c>
      <c r="G19" s="157"/>
      <c r="H19" s="158"/>
      <c r="I19" s="125">
        <f>J18-I18</f>
        <v>0</v>
      </c>
      <c r="J19" s="159"/>
    </row>
    <row r="20" spans="1:10" ht="12.7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60"/>
    </row>
    <row r="21" spans="1:10" ht="12" customHeight="1">
      <c r="A21" s="131"/>
      <c r="B21" s="132" t="s">
        <v>105</v>
      </c>
      <c r="C21" s="132"/>
      <c r="D21" s="132"/>
      <c r="E21" s="132"/>
      <c r="F21" s="132"/>
      <c r="G21" s="132"/>
      <c r="H21" s="132"/>
      <c r="I21" s="132"/>
      <c r="J21" s="132"/>
    </row>
    <row r="22" spans="1:10" ht="12.75">
      <c r="A22" s="161"/>
      <c r="B22" s="161"/>
      <c r="C22" s="132"/>
      <c r="D22" s="132"/>
      <c r="E22" s="132"/>
      <c r="F22" s="132"/>
      <c r="G22" s="132"/>
      <c r="H22" s="132"/>
      <c r="I22" s="132"/>
      <c r="J22" s="132"/>
    </row>
    <row r="23" spans="1:10" ht="12.75">
      <c r="A23" s="162" t="s">
        <v>106</v>
      </c>
      <c r="B23" s="162"/>
      <c r="C23" s="163"/>
      <c r="D23" s="163"/>
      <c r="E23" s="163"/>
      <c r="F23" s="163"/>
      <c r="G23" s="163"/>
      <c r="H23" s="163"/>
      <c r="I23" s="163"/>
      <c r="J23" s="132"/>
    </row>
    <row r="24" spans="1:10" ht="31.5" customHeight="1">
      <c r="A24" s="203" t="s">
        <v>107</v>
      </c>
      <c r="B24" s="203"/>
      <c r="C24" s="203"/>
      <c r="D24" s="203"/>
      <c r="E24" s="203"/>
      <c r="F24" s="203"/>
      <c r="G24" s="203"/>
      <c r="H24" s="203"/>
      <c r="I24" s="203"/>
      <c r="J24" s="204"/>
    </row>
    <row r="25" spans="1:9" ht="12.75">
      <c r="A25" s="152"/>
      <c r="B25" s="132"/>
      <c r="C25" s="132"/>
      <c r="D25" s="132"/>
      <c r="E25" s="132"/>
      <c r="F25" s="132"/>
      <c r="G25" s="132"/>
      <c r="H25" s="132"/>
      <c r="I25" s="132"/>
    </row>
    <row r="26" spans="1:4" ht="15.75">
      <c r="A26" s="131"/>
      <c r="B26" s="129" t="s">
        <v>111</v>
      </c>
      <c r="D26" s="164"/>
    </row>
    <row r="27" spans="1:10" ht="18" customHeight="1">
      <c r="A27" s="131"/>
      <c r="B27" s="205" t="s">
        <v>108</v>
      </c>
      <c r="C27" s="205"/>
      <c r="D27" s="205"/>
      <c r="E27" s="205"/>
      <c r="F27" s="205"/>
      <c r="G27" s="205"/>
      <c r="H27" s="205"/>
      <c r="I27" s="205"/>
      <c r="J27" s="205"/>
    </row>
    <row r="28" spans="1:10" ht="12.75">
      <c r="A28" s="131"/>
      <c r="B28" s="205"/>
      <c r="C28" s="205"/>
      <c r="D28" s="205"/>
      <c r="E28" s="205"/>
      <c r="F28" s="205"/>
      <c r="G28" s="205"/>
      <c r="H28" s="205"/>
      <c r="I28" s="205"/>
      <c r="J28" s="205"/>
    </row>
    <row r="29" ht="12.75">
      <c r="A29" s="131"/>
    </row>
  </sheetData>
  <mergeCells count="4">
    <mergeCell ref="E4:J4"/>
    <mergeCell ref="B18:H18"/>
    <mergeCell ref="A24:J24"/>
    <mergeCell ref="B27:J28"/>
  </mergeCells>
  <printOptions/>
  <pageMargins left="0.38958333333333334" right="0.35833333333333334" top="0.7979166666666666" bottom="1.0527777777777778" header="0.5326388888888889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2016-05-13T10:21:20Z</cp:lastPrinted>
  <dcterms:modified xsi:type="dcterms:W3CDTF">2016-05-13T10:23:53Z</dcterms:modified>
  <cp:category/>
  <cp:version/>
  <cp:contentType/>
  <cp:contentStatus/>
</cp:coreProperties>
</file>