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38" activeTab="0"/>
  </bookViews>
  <sheets>
    <sheet name="1testy " sheetId="1" r:id="rId1"/>
    <sheet name="2opakowania" sheetId="2" r:id="rId2"/>
    <sheet name="3etykiety" sheetId="3" r:id="rId3"/>
    <sheet name="4dokumentacja" sheetId="4" r:id="rId4"/>
    <sheet name="5szczotki" sheetId="5" r:id="rId5"/>
    <sheet name="6STERYL. PLAZMOWA" sheetId="6" r:id="rId6"/>
    <sheet name="7środki czyst-dezynf" sheetId="7" r:id="rId7"/>
    <sheet name="8dezynf 1" sheetId="8" r:id="rId8"/>
    <sheet name="9dezynf 2" sheetId="9" r:id="rId9"/>
    <sheet name="10dezynf 3" sheetId="10" r:id="rId10"/>
    <sheet name="11dezynf 4" sheetId="11" r:id="rId11"/>
    <sheet name="12dezynf 5" sheetId="12" r:id="rId12"/>
    <sheet name="13narz.gin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agnieszka.ciolczyk</author>
  </authors>
  <commentList>
    <comment ref="B18" authorId="0">
      <text>
        <r>
          <rPr>
            <b/>
            <sz val="8"/>
            <rFont val="Tahoma"/>
            <family val="0"/>
          </rPr>
          <t>agnieszka.ciolczyk: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<sst xmlns="http://schemas.openxmlformats.org/spreadsheetml/2006/main" count="586" uniqueCount="242">
  <si>
    <t>PAKIET NR 13 NARZĘDZIA CHIRURGICZNE</t>
  </si>
  <si>
    <t>załącznik 3.13 do siwz</t>
  </si>
  <si>
    <t>PAKIET 1 - TESTY DO STERYLIZACJI I MYJNI DEZYNFEKTORA</t>
  </si>
  <si>
    <t>CPV: 33140000-3</t>
  </si>
  <si>
    <t>Lp.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</si>
  <si>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</si>
  <si>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</si>
  <si>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</si>
  <si>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</si>
  <si>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</si>
  <si>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</si>
  <si>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</si>
  <si>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</si>
  <si>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</si>
  <si>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</si>
  <si>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</si>
  <si>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</si>
  <si>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</si>
  <si>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</si>
  <si>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</si>
  <si>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</si>
  <si>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</si>
  <si>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9.</t>
  </si>
  <si>
    <t>RAZEM</t>
  </si>
  <si>
    <t>10.</t>
  </si>
  <si>
    <t>PAKIET 2 - OPAKOWANIA DO STERYLIZACJI</t>
  </si>
  <si>
    <t>Papier sterylizacyjny biały 750mm x 750mm a 250 szt.</t>
  </si>
  <si>
    <t>Papier sterylizacyjny biały 900mm x 900mm a 250 szt.</t>
  </si>
  <si>
    <t>Papier sterylizacyjny biały 1000mm x 1000mm a 250 szt.</t>
  </si>
  <si>
    <t>Papier sterylizacyjny zielony 750mm x 750mm a 250 szt.</t>
  </si>
  <si>
    <t>Papier sterylizacyjny zielony 900mm x 900mm a 250 szt.</t>
  </si>
  <si>
    <t>Papier sterylizacyjny zielony 1000mm x 1000mm a 250 szt.</t>
  </si>
  <si>
    <t>Taśmy neutralne do zamykania pakietów 19mm x 50m</t>
  </si>
  <si>
    <t>11.</t>
  </si>
  <si>
    <t>Rękaw papierowo- foliowy 100mm x 200m</t>
  </si>
  <si>
    <t>12.</t>
  </si>
  <si>
    <t>13.</t>
  </si>
  <si>
    <t>Rękaw papierowo- foliowy 150mm x 200m</t>
  </si>
  <si>
    <t>14.</t>
  </si>
  <si>
    <t>15.</t>
  </si>
  <si>
    <t>Rękaw papierowo- foliowy 250mm x 200m</t>
  </si>
  <si>
    <t>16.</t>
  </si>
  <si>
    <t>Rękaw papierowo- foliowy 300mm x 200m</t>
  </si>
  <si>
    <t>17.</t>
  </si>
  <si>
    <t>Włóknina sterylizacyjna niebieska 1000mmx1000mm a 250 szt</t>
  </si>
  <si>
    <t>CPV: 33190000-8</t>
  </si>
  <si>
    <t>Nazwa handlowa, kod katalogowy, producent -podać</t>
  </si>
  <si>
    <t>Rolka</t>
  </si>
  <si>
    <t>Rolka tuszująca do metkownicy BLITZ</t>
  </si>
  <si>
    <t>Taśma barwiąca czarna do drukarek w myjniach - dezynf. Beli Med.</t>
  </si>
  <si>
    <t>szt.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</si>
  <si>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</si>
  <si>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</si>
  <si>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>Rękaw papierowo- foliowy 75mm x 70m a 6szt.</t>
  </si>
  <si>
    <t>Rękaw papierowo- foliowy 100mm x 70m a 6szt.</t>
  </si>
  <si>
    <t>Rękaw papierowo- foliowy 150mm x 70m a 4szt.</t>
  </si>
  <si>
    <t>Rękaw papierowo- foliowy 250mm x 70m a 4szt.</t>
  </si>
  <si>
    <t xml:space="preserve">Kasety do sterylizatora STERRAD 100S- sterylizacja plazmowa a 5szt. </t>
  </si>
  <si>
    <t>Akcesoria do sterylizatora STERRAD 100S:   6 kartonów, 12 rolek, 3 taśmy do drukarki, 6 płytek.</t>
  </si>
  <si>
    <t>Łącznik do akceleratora 3mm a 50 szt.</t>
  </si>
  <si>
    <t xml:space="preserve">Op. </t>
  </si>
  <si>
    <t>Wymagania i opis techniczny:</t>
  </si>
  <si>
    <t>PAKIET 6 - TESTY I OPAKOWANIA DO STERYLIZACJI PLAZMOWEJ</t>
  </si>
  <si>
    <t>J.m.</t>
  </si>
  <si>
    <t>Akcelerator do długich kanałów a 20 szt.</t>
  </si>
  <si>
    <t>18.</t>
  </si>
  <si>
    <t>19.</t>
  </si>
  <si>
    <t>20.</t>
  </si>
  <si>
    <t>CPV 39830000-9</t>
  </si>
  <si>
    <t>Środki czyszczące</t>
  </si>
  <si>
    <t>Jedn. miary</t>
  </si>
  <si>
    <t>Stawka Vat %</t>
  </si>
  <si>
    <t>Razem</t>
  </si>
  <si>
    <t>Materiały medyczne</t>
  </si>
  <si>
    <t>33198000-4</t>
  </si>
  <si>
    <t>33140000-3</t>
  </si>
  <si>
    <t>33190000-8</t>
  </si>
  <si>
    <t>Różne urządzenia i produkty medyczne</t>
  </si>
  <si>
    <t>CPV:</t>
  </si>
  <si>
    <t>CPV: 33198000-4</t>
  </si>
  <si>
    <t>Szpitalne wyroby papierowe</t>
  </si>
  <si>
    <t>ilość</t>
  </si>
  <si>
    <t xml:space="preserve">Taśmy kontrolne z indykatorem do sterylizacji parą wodną 19mmx50m </t>
  </si>
  <si>
    <t xml:space="preserve">Koperty dokumentacyjne przystosowane do etykiet i wskaźników  </t>
  </si>
  <si>
    <t>Rękaw papierowo- foliowy z fałdą  380mm ( +/- 20mm) x 80mm x 100m</t>
  </si>
  <si>
    <t xml:space="preserve">Rękaw papierowo- foliowy 120mm ( +/- 10mm) x 200m </t>
  </si>
  <si>
    <t>Rękaw papierowo- foliowy 200mm ( +/-10mm) x 200m</t>
  </si>
  <si>
    <t>OPIS WYMAGAŃ</t>
  </si>
  <si>
    <t>CPV: 33190000-8 różne urządzenia i produkty medyczne</t>
  </si>
  <si>
    <t>24950000-8 specjalistyczne produkty chemiczne</t>
  </si>
  <si>
    <t>załącznik 3.4 do siwz</t>
  </si>
  <si>
    <t>załącznik 3.3 do siwz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</si>
  <si>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</si>
  <si>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 (Zamawiajacy posiada  podajnik z czyścikami :FLEX008 (Clinipak))</t>
  </si>
  <si>
    <t>Lp</t>
  </si>
  <si>
    <t>Arkusze kontroli szczelności zgrzewu do codziennej walidacji zgrzewarek oraz kontroli jakości zgrzewu, bez folii. Zgodny z normą PN EN ISO 11607-2-2006 *lub równoważną a 250szt.</t>
  </si>
  <si>
    <t>Chemiczny wskaźnik paskowy, przystosowany do sterylizacji plazmowej w sterylizatorach STERRAD 100S, odpowiadający kl. I lub IV. Zgodny z ISO 11140-1 *lub równoważną a 1000 szt.</t>
  </si>
  <si>
    <t>1.  Rękawy do sterylizacji plazmowej z testem procesu o konstrukcji i wykonaniu zgodnym z EN 868-3-5 / ISO11607-1-2 *lub równoważna</t>
  </si>
  <si>
    <t xml:space="preserve">Biologiczny test paskowy do sterylizacji formaldehydem. Zgodność z ISO 11138 *lub równoważny. Inkubacja 5-7 dni </t>
  </si>
  <si>
    <t>Nietoksyczny wskaźnik wieloparametrowy do kontroli sterylizacji formaldehydem a 100 szt. zgodny z PN ISO 11140-4 Klasa IV *lub równoważny</t>
  </si>
  <si>
    <t xml:space="preserve">Płynny koncentrat do maszynowego mycia utensyliów szpitalnych: niskopieniący, alkaliczny, dopuszczony do stosowania w myjniach - dezynfektorach Getinge 600, o poj. 5l. </t>
  </si>
  <si>
    <r>
      <t>2.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</si>
  <si>
    <t>vartość podatku vat</t>
  </si>
  <si>
    <t>wartość podatku vat</t>
  </si>
  <si>
    <t>wartosć podatku vat</t>
  </si>
  <si>
    <t xml:space="preserve">* poz.1 Zamawiający wyraża zgodę na zaoferowanie płynnego zmiękczającego komponentu, nie pozostawiającego plam i osadów na mytych przedmiotach, z możliwością stosowania w myjniach-dezynfektorach firmy Getinge, dozowanie 1-3g na litr wody, w opakowaniach a 5kg po odpowiednim przeliczeniu ilości opakowań, jednak w przypadku zmiany dozowania płynów – koszt kalibracji i testowania posiadanych przez zamawiającego myjni ponosi  Wykonawca. Do obliczeń należy przeliczyć ilość z gęstości oferowanego preparatu.
* poz.2 Zamawiający wyraża zgodę na zaoferowanie płynnego komponentu do termicznego przygotowania np. kaczek basenów itp.,o pH koncentratu ok. 2, z możliwością stosowania w myjniach-dezynfektorach firmy Getinge, w opakowaniach a 5kg po odpowiednim przeliczeniu ilości opakowań, jednak w przypadku zmiany dozowania płynów – koszt kalibracji i testowania posiadanych przez zamawiającego myjni ponosi  Wykonawca
do poz. 1 i 2: Jeżeli z przeliczenia ilości preparatów wychodzą niepełne opakowania Zamawiający oczekuje zaokrąglenia w górę
</t>
  </si>
  <si>
    <t>załącznik 3.1 do siwz</t>
  </si>
  <si>
    <t>załącznik 3.2 do siwz</t>
  </si>
  <si>
    <t>PAKIET NR 4  -  DOKUMENTACJA KONTROLI STERYLIZACJI</t>
  </si>
  <si>
    <t>załącznik 3.5 do siwz</t>
  </si>
  <si>
    <t>załącznik 3.6 do siwz</t>
  </si>
  <si>
    <t>Płynny środek płuczący*,zmiękczający wodę, nie pozostawiający plam i osadów wapiennych na mytych przedmitach, zabezpieczający wytwornice pary oraz myjki przed osadami kamienia wodnego, dopuszczony do stosowania w myjniach - dezynfektorach Getinge 600 oraz 2000 , poj.5l                                                                                                                Dozowanie:                                                                                                  * 1,5-4,5 ml/l w zależności od twardości wody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</si>
  <si>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>Markery do opisywania pakietów papierowo - foliowych, nietoksyczny atrament odporny na warunki sterylizacji, kolor czarny</t>
  </si>
  <si>
    <t>Testy do dezynfekcji termicznej  o parametrach 90 °C- 5 min. w myjni dezynfektorze a 100szt.</t>
  </si>
  <si>
    <r>
      <t>Rękaw papierowo- foliowy 350mm x 70m a 2szt. *z</t>
    </r>
    <r>
      <rPr>
        <i/>
        <sz val="10"/>
        <rFont val="Arial"/>
        <family val="2"/>
      </rPr>
      <t xml:space="preserve">amawiajacy dopuszcza rozmiar 300mm x 70m a 2 szt. </t>
    </r>
  </si>
  <si>
    <t>Ampułkowy wskaźnik biologiczny, przystosowany do sterylizacji w sterylizatorach STERRAD 100S                                             a 30szt.</t>
  </si>
  <si>
    <t>załącznik 3.8 do siwz</t>
  </si>
  <si>
    <t>* okres przydatności min. 12 miesięcy od dnia dostawy</t>
  </si>
  <si>
    <t xml:space="preserve"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</t>
  </si>
  <si>
    <r>
      <t>Wskaźnik do sterylizacji parą wodną o wartościach ustalonych 121° C 20 min, klasa VI według ISO 11140-1 *lub równoważny, samoprzylepny, a 400szt. Do stosowania z  przyrządem testowym dołączonym do opakowania wskaźnika *</t>
    </r>
    <r>
      <rPr>
        <i/>
        <sz val="9"/>
        <rFont val="Arial"/>
        <family val="2"/>
      </rPr>
      <t xml:space="preserve">Zamawiajacy  dopuszcza wskaźniki spełniające wymagania w opakowaniach zawierających: 250 wskaźników i 1 przyrząd testowy. Wówczas wykonawca musi podać wilekość opakowania i dokonać odpowiednio przeliczenia  ilosci z zaokrągleniem do pełnego opakowania w górę tj. 2 op. </t>
    </r>
  </si>
  <si>
    <r>
      <t xml:space="preserve"> Biologiczny wskaźnik kontroli procesu sterylizacji parą wodną w nadciśnieniu.  Wskaźnik mający postać paska bibuły nasyconego zawiesiną spor szczepu geobacillus stearothermophilus, w opakowaniu papierowo-foliowym </t>
    </r>
    <r>
      <rPr>
        <sz val="9"/>
        <rFont val="Arial"/>
        <family val="2"/>
      </rPr>
      <t>*</t>
    </r>
    <r>
      <rPr>
        <i/>
        <sz val="9"/>
        <rFont val="Arial"/>
        <family val="2"/>
      </rPr>
      <t>lub z papieru pergaminowego</t>
    </r>
    <r>
      <rPr>
        <sz val="9"/>
        <rFont val="Arial"/>
        <family val="2"/>
      </rPr>
      <t>,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równoważna</t>
    </r>
  </si>
  <si>
    <t>ampułkowy biologiczny wskaźnik sterylizacji do pary wodnej szybkiego odczytu- odczyt po min. 3- max. 5h. Dokładnie określona oporność i populacja bakterii, określone czasy przeżycia i zabicia w minutach dla temp. 121° C i 134 °C. Rodzaj szczepu bakterii oznaczony na każdej ampułce. Etykieta na ampułce łatwo odklejana, ze wskaźnikiem sterylizacji parowej. Zgodne z normą EN ISO 11138 lub równoważną. Kompatybilny z inkubatorem Smart- Well . Okres ważności testów musi być co najmniej 12 miesięczny. Pakowane po 100 lub 200szt.</t>
  </si>
  <si>
    <t xml:space="preserve">PAKIET NR 7 - ŚRODKI CZYSTOŚCIOWO- DEZYNFEKUJĄCE </t>
  </si>
  <si>
    <t>Taśma barwiąca czarna do drukarki model CBM-910, kompatybilna z inkubatorem Smart Well</t>
  </si>
  <si>
    <r>
      <t xml:space="preserve">Wymagania i opis techniczny: Papier sterylizacyjny I generacji, gramatura nominalna 60g/m, zgodność z normą PN EN 868-2  *lub równoważną 
- Rękawy papierowo - foliowe z testem do sterylizacji parowej i fomaldehydowej; papier o gramaturze 70g/m PN EN 868-3 *lub równoważna, zgodność z normą PN EN 868-3*lub równoważną, folia co najmniej pięcio - warstwowa PN EN 868-5 *lub równoważna;  nie licząc warstwy kleju, zgodność z normami EN ISO 11607-1 *lub równoważną oraz ISO 11607-2 *lub równoważną; oznaczenie kierunku otwierania, LOT, nazwa producenta* </t>
    </r>
    <r>
      <rPr>
        <i/>
        <sz val="8"/>
        <rFont val="Arial"/>
        <family val="2"/>
      </rPr>
      <t>lub nazwa handlowa</t>
    </r>
    <r>
      <rPr>
        <sz val="8"/>
        <rFont val="Arial"/>
        <family val="2"/>
      </rPr>
      <t xml:space="preserve">, napisy w języku polskim, wszystkie napisy i testy umieszczane  poza przestrzenią pakowania
-Ad 18 Włóknina sterylizacyjna - gramatura nominalna 59-60 gr./m2 - III generacja, celuloza wiazana powierzchniowo, wzmocniona włóknem syntetycznym.Włoknina sterylizacyjna zgodność z normą PN EN 868-2 *lub równoważną.                                                                                                                                                                                                                                                               Ad.20- zgodne z normą PN EN 868-2 lub równoważna      
</t>
    </r>
  </si>
  <si>
    <t>op.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</si>
  <si>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15mm (+/- 2mm)
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</si>
  <si>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5mm (+/- 1mm)
</t>
  </si>
  <si>
    <t xml:space="preserve">szczotka do czyszczenia diatermi z wyjmowanym płotkiem ze stali nierdzewnej,                                                                                                                                                                                              - wymiary uchwytu ok. 90mm x 55mm (+/-10mm)                                                                - wysokość metalowych drucików szczotki  10mm (+/-5mm)  a 2szt. </t>
  </si>
  <si>
    <t>39224200-0 Szczotki</t>
  </si>
  <si>
    <t>33140000-3 materiały medyczne</t>
  </si>
  <si>
    <t>PAKIET 3 -  ETYKIETY,  ROLKA TUSZUJĄCA</t>
  </si>
  <si>
    <t>Segregator 3-ringowy A5 z indeksem + 11 kolorowych kartek z naklejkami gładkimi,paski do znakowania narzędzi na arkuszu A5</t>
  </si>
  <si>
    <t>Opis</t>
  </si>
  <si>
    <t>Nazwa handlowa</t>
  </si>
  <si>
    <t>Vat%</t>
  </si>
  <si>
    <t>CPV</t>
  </si>
  <si>
    <t>Opakowanie 5l</t>
  </si>
  <si>
    <t>33.63.16.00-8</t>
  </si>
  <si>
    <t>Płynny środek do konserwacji narzędzi medycznych, włącznie z sztywnymi endoskopami oraz wszelkiego rodzaju przedmiotami stalowymi. Na bazie białego oleju medycznego . Gaz napędowy (propan/butan). Nie zawierający freonu.</t>
  </si>
  <si>
    <t>Opakowanie 500ml</t>
  </si>
  <si>
    <t>Płynny alkaliczny środek do mycia i dezynfekcji termicznej wszelkiego rodzaju narzędzi chirurgicznych, wrażliwych na temperaturę materiałów tj. węże anestezjologiczne guma, elastomery do użytku maszynowego, zawierający w swoim składzie wodorotlenek potasu, fosfoniany, krzemiany, czynniki kompleksujące oraz inhibitorykorozji, nie zawierający fosforanów i enzymów, niskopieniący, o niskim stężeniu użytkowym od 0,3-0,7% zgodnie z wytycznymi RKI odnośnie profilaktyki przeciw prionom pH roztworu musi być powyżej 10.</t>
  </si>
  <si>
    <t>Płynny środek do maszynowego mycia i dezynfekcji narzędzi chirurgicznych, osprzętu anestezjologicznego oraz butów operacyjnych na bazie triazyny i alkoholu, nie zawierający aldehydu glutarowego, chloru, fosforanów, QAV i soli NTA posiadający inhibitory korozji, o spektrum działania B, Tbc, F, V (Polio, Adeno) w czasie do 5min o stężeniu 1% w temp.60 stopni Celsiusza, nie wymagający neutralizacji</t>
  </si>
  <si>
    <t>Płynny koncentrat myjąco-dezynfekujacy na bazie amin przeznaczony do mycia i dezynfekcji powierzchni oraz sprzętów medycznych. Niezawierajacy w swoim składzie QAV, aldehydów i fenoli oraz pochodnych guanidyny. O spektrum działania B, F, V (HBV, HIV, Vaccinia, BVDV, HCV) w 15 min w stężeniu 1 % z możliwością poszerzenia o Tbc.</t>
  </si>
  <si>
    <t xml:space="preserve">W pozycji 1-2 zamawiający wymaga, aby oferowane preparaty posiadały pozytywną opinię producenta urządzenia w zakresie ich stosowania w odniesieniu do posiadanego przez zamawiającego urządzenia Wykonawca obowiązany jest przedłożyć stosowną opinię w tym zakresie zamawiającemu do wglądu Preparaty 1-2 powinny być ze sobą kompatybilne. Zamawiający posiada myjnię- dezynfektor WD 230 firmy BELIMED </t>
  </si>
  <si>
    <t>Autosterylny preparat stosowany w profilaktyce i leczeniu ran, błon śluzowych i skóry - bezbarwny, bezbolesny, nie zawierający jodu,  gotowy do użycia na bazie wody, oczyszczający ranę z martwicy, nie działający toksycznie na proces gojenia rany. Spektrum działania: B (MRSA), F, V pierwotniaki do 1min. o działaniu przedłużonym do 1h.</t>
  </si>
  <si>
    <t>Opakowanie 1l</t>
  </si>
  <si>
    <t>Antyseptyczny preparat do mycia rąk, dezynfekcji skóry i rąk przez zabiegami operacyjnymi. Substancja czynna:100 g płynu na skórę zawiera 3,876 g chlor-heksydyny diglukonianu</t>
  </si>
  <si>
    <t>Preparat do odkażania błon śluzowych przed zabiegami położniczymi i ginekologicznymi, cewnikowaniem pęcherza moczowego, nie zawiera jodu, skuteczny wobec bakterii, grzybów, wirusów oraz przetrwalników, autosterylny.</t>
  </si>
  <si>
    <t>Do pozycji nr 2 proszę o dostarczenie 50 pompek po podpisaniu umowy</t>
  </si>
  <si>
    <t>Preparat alkoholowy do rąk bez zawartości etanolu i kwasu mlekowego, z dodatkiem czwartorzędowych związków amoniowych lub butanodiolu, lub chlorheksydyny pH 5,0-5,5 spektrum działania: B, F, V (HIV HBV; HSV; Rota).</t>
  </si>
  <si>
    <t>Preparat do chirurgicznego i higienicznego mycia rąk, niepowodujący wysuszania skóry rąk o pH 5,0-5,5 nie zawierający mydła. Oparty o APG (alkilopoliglukozydy). Preparat kompatybilny z preparatem do dezynfekcji rąk.</t>
  </si>
  <si>
    <t>Nazwa handlowa, producent</t>
  </si>
  <si>
    <t>jm</t>
  </si>
  <si>
    <t>op</t>
  </si>
  <si>
    <t>Bezalkoholowe chusteczki dezynfekcyjne gotowe do użycia do szybkiej dezynfekcji i mycia małych powierzchni, wyrobów i urządzeń medycznych,na bazie nowoczesnych czwartorzędowych związków amoniowych,nie zawierające alkoholi, fenoli,aldehydów,nadające się do do dezynfekcji materiałów wrażliwych na alkohole jak głowice ultradźwiękowe i szkło akrylowe,niska toksyczność przy dużej sile mycia,działające bakteriobójczo(włącznie z MRSA),grzybobójczo,wirusobójczo(wirus Papova,HBV/HIV)</t>
  </si>
  <si>
    <t>Wkłady uzupełniające x 100 chusteczek</t>
  </si>
  <si>
    <t>Opis produktu</t>
  </si>
  <si>
    <t>Środek żelowy do higienicznego i chirurgicznego odkażania rąk,zawierający bisabolol. Spektrumbiobójcze:B,V(Polio,Adeno),F,Tbc do 30 sek. Substancja czynna 70% alkohol etylowy.</t>
  </si>
  <si>
    <t>Opakowanie 500 ml</t>
  </si>
  <si>
    <t>Do pozycji nr 1 proszę o dostarczenie 20 pompek po podpisaniu umowy</t>
  </si>
  <si>
    <t>PAKIET 8 DEZYNFEKCJA 1</t>
  </si>
  <si>
    <t>PAKIET 9 DEZYNFEKCJA 2</t>
  </si>
  <si>
    <t>PAKIET 10 DEZYNFEKCJA 3</t>
  </si>
  <si>
    <t>PAKIET 11 DEZYNFEKCJA 4</t>
  </si>
  <si>
    <t>załącznik 3.7 do siwz</t>
  </si>
  <si>
    <t>załącznik 3.9 do siwz</t>
  </si>
  <si>
    <r>
      <t>Etykiety podwójne- przylepne ze wskaźnikiem procesu sterylizacji parowej z pięcioma *</t>
    </r>
    <r>
      <rPr>
        <i/>
        <sz val="10"/>
        <rFont val="Arial"/>
        <family val="2"/>
      </rPr>
      <t>lub sześcioma</t>
    </r>
    <r>
      <rPr>
        <sz val="10"/>
        <rFont val="Arial"/>
        <family val="2"/>
      </rPr>
      <t xml:space="preserve"> miejscami informacyjnymi- nadruk poprzecznie do kierunku rozwijania taśmy; opakowania a 500 szt. lub mniejsze z odpowiednim przeliczeniem ilości opakowań</t>
    </r>
  </si>
  <si>
    <t>PAKIET 12 DEZYNFEKCJA 5</t>
  </si>
  <si>
    <t>33169000-2 Przyrządy chirurgiczne</t>
  </si>
  <si>
    <t xml:space="preserve"> ilość szt.</t>
  </si>
  <si>
    <t>cena netto</t>
  </si>
  <si>
    <t>vat</t>
  </si>
  <si>
    <t>cena brutto</t>
  </si>
  <si>
    <t>wartość netto</t>
  </si>
  <si>
    <t>wartość brutto</t>
  </si>
  <si>
    <t>Skrobaczka maciczna BUMM kwadratowa, tępa, sztywna 35-34cm / 13 ¾</t>
  </si>
  <si>
    <t>Nożyczki typu Mayo-Stile,zagięte, końce zaokrąglone 19,5 cm (+/-1cm) / 7 ¾</t>
  </si>
  <si>
    <r>
      <t>Hak powłokowy typu Fritsch  25,5-24cm/10 ,</t>
    </r>
    <r>
      <rPr>
        <sz val="10"/>
        <rFont val="Arial"/>
        <family val="2"/>
      </rPr>
      <t xml:space="preserve"> 48x75mm lub 45x75</t>
    </r>
  </si>
  <si>
    <t>Imadło Adson-Igłotrzymacz 18cm/ 4,5</t>
  </si>
  <si>
    <t xml:space="preserve">Trzonek do skalpela  nr 4, 12cm/ 4¾ </t>
  </si>
  <si>
    <t>Kleszcze typu PEAN dł. 14cm-15cm / 4-5, proste, delikatne</t>
  </si>
  <si>
    <t>Kleszcze naczyniowe typu PEAN 18cm, proste</t>
  </si>
  <si>
    <t>Kleszcze PEAN dł.20cm-22cm, proste, delikatne</t>
  </si>
  <si>
    <t>Kleszcze Kocher dł.20cm- 22 cm</t>
  </si>
  <si>
    <t>Kleszcze TUFFIER (Chappi) lub ALLIS,dł.12,5 - 13,5 cm, 4x5</t>
  </si>
  <si>
    <r>
      <t>Kleszcze TUFFIER (Chappi) lub ALLIS,dł.18-20 cm, 4x5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lub 5x6</t>
    </r>
  </si>
  <si>
    <t>kleszczyki typu MIKULICZ 20- 22,5cm/ 8¾, 1x2ząbki</t>
  </si>
  <si>
    <r>
      <t xml:space="preserve">Pensety anatomiczne DeBakey lub TAYLOR 18-20cm / 6 </t>
    </r>
    <r>
      <rPr>
        <sz val="10"/>
        <rFont val="Arial"/>
        <family val="2"/>
      </rPr>
      <t>¼-7</t>
    </r>
    <r>
      <rPr>
        <sz val="10"/>
        <rFont val="Arial CE"/>
        <family val="0"/>
      </rPr>
      <t>, szer. szczęki 1,8mm</t>
    </r>
  </si>
  <si>
    <t>Pensety chirurgiczne typu Stille 18-20cm/6 , zabki 1:2</t>
  </si>
  <si>
    <t>Klemy okienkowe Foerster gładkie 24-25cm/ 9¾</t>
  </si>
  <si>
    <t>Zapinki (kleszczyki do serwet) Backhaus 13cm/5</t>
  </si>
  <si>
    <t>Hak płaski / łyżka brzuszna Reverdin</t>
  </si>
  <si>
    <t>Kleszcze PEAN dł. 20-22 cm / min.8, proste, delikatne</t>
  </si>
  <si>
    <t>21.</t>
  </si>
  <si>
    <r>
      <t>Pensety chirurgiczne typu Stille 18-20cm</t>
    </r>
    <r>
      <rPr>
        <sz val="10"/>
        <rFont val="Arial"/>
        <family val="2"/>
      </rPr>
      <t xml:space="preserve"> / min.6</t>
    </r>
    <r>
      <rPr>
        <sz val="10"/>
        <rFont val="Arial CE"/>
        <family val="0"/>
      </rPr>
      <t xml:space="preserve"> , zabki 1:2</t>
    </r>
  </si>
  <si>
    <t>22.</t>
  </si>
  <si>
    <t>Nozyczki typu Mayo-Stile, zagieta, końce zaokrąglone 19,5 cm (+/-1cm) / 7¾</t>
  </si>
  <si>
    <t>23.</t>
  </si>
  <si>
    <t>Skrobaczka maciczna BUMM kwadratowa, tępa, sztywna 35cm/ 13¾</t>
  </si>
  <si>
    <t>24.</t>
  </si>
  <si>
    <t xml:space="preserve">Kleszcze Kocher dł.18cm-20cm </t>
  </si>
  <si>
    <t>25.</t>
  </si>
  <si>
    <t>kleszcze typu TUFFIER (Chappi) lub ALLIS,dł.12,5 - 13,5 cm, 4x5</t>
  </si>
  <si>
    <t>26.</t>
  </si>
  <si>
    <r>
      <t xml:space="preserve">kleszcze typu TUFFIER (Chappi) lub ALLIS,dł.18-20cm, 4x5 </t>
    </r>
    <r>
      <rPr>
        <sz val="10"/>
        <rFont val="Arial"/>
        <family val="2"/>
      </rPr>
      <t>lub 5x6</t>
    </r>
  </si>
  <si>
    <t>27.</t>
  </si>
  <si>
    <t>28.</t>
  </si>
  <si>
    <t xml:space="preserve">Tace sterylizacyjne 50- 51cm x35-38cm </t>
  </si>
  <si>
    <t>razem</t>
  </si>
  <si>
    <t>w tym vat</t>
  </si>
  <si>
    <t>Narzędzia wielorazowe, wykonane z wysokostopowej stali chirurgicznej, do sterylizacji w 134°.</t>
  </si>
  <si>
    <t>Płynny koncentrat, przeznaczony do mycia i dezynfekcji wszystkich rodzajów powierzchni w środowisku szpitalnym. nie posiadający substancji lotnych i zapachowych co zapewnia bezpieczne stosowanie preparatu. Oparty o 2-fenoksyetanol, N,N-bis-(3-aminopropylo) dodecyloaminy, chlorkek benzalkoniowy. Potwierdzone działanie zgodnie z EN 13727*lub równoważna  oraz EN 13624 *lub równoważna (warunki czyste i brudne) 0,25% w 5 minut, Skuteczny wobec wszystkich wirusów osłonionych łącznie (HBV, HCV, HIV) Możłiwośćią rozszerzenia właściwości bójczych o EN 14348 (prątkobójczy, mykobakteriobójczy) oraz Adeno, Polyoma SV 40, Rota, Noro.</t>
  </si>
  <si>
    <t>W przypadku oferowania produktów o wielkości opakowań dopuszczonych przez zamawiającego  z odpowiednim przeliczeniem ilości opakowań, przeliczenia należy dokonać do pełnego opakowania w górę. Wówczas należy podać wielkość oferowanego opakowania  i dokonać zmiany ilości.</t>
  </si>
  <si>
    <r>
      <t>Wskaźnik do sterylizacji parą wodną o wartościach ustalonych 134° C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, klasa VI według ISO 11140-1*lub równoważny, a 400szt, samoprzylepny, </t>
    </r>
    <r>
      <rPr>
        <b/>
        <sz val="9"/>
        <rFont val="Arial"/>
        <family val="2"/>
      </rPr>
      <t>do stosowania z przyrządem testowym dołączonym do opakowania wskaźnika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*Zamawiający dopuszcza także opakowania po 500 szt. z odpowiednim przeliczeniem ilości  tj. 4op., wówczas należy podać wielkość oferowanego opakowania i dokonać zmiany ilości opakowań *Zamawiajacy  dopuszcza także wskaźniki spełniające wymagania w opakowaniach zawierających: 250 wskaźników i 1 przyrząd testowy. Wówczas wykonawca musi podać wilekość opakowania i dokonać odpowiednio przeliczenia  ilosci z zaokrągleniem do pełnego opakowania w górę tj. 8 op.</t>
    </r>
  </si>
  <si>
    <t xml:space="preserve">W przypadku oferowania produktów o wielkości opakowań dopuszczonych przez zamawiającego w siwz należy odpowiednio przeliczyć ilości opakowań, przeliczenia należy dokonać do pełnego opakowania w górę. Wykonawca winien podać wielkośc oferowanego opakowania.
</t>
  </si>
  <si>
    <t>w tym vat:</t>
  </si>
  <si>
    <t>załącznik 3.12 do SIWZ</t>
  </si>
  <si>
    <t>załącznik 3.11 do SIWZ</t>
  </si>
  <si>
    <t>załącznik 3.10 do SIWZ</t>
  </si>
  <si>
    <t>Rolka offsetowa do drukarki 57mm x 38mm do drukarek Myjnia Beli Med. WD 230</t>
  </si>
  <si>
    <t>I</t>
  </si>
  <si>
    <t>II</t>
  </si>
  <si>
    <t>Zestawy do cięć cesarskich- 3 komplety (I)</t>
  </si>
  <si>
    <t>Uzupełnienie posiadanych zestawów (II)</t>
  </si>
  <si>
    <t>Numer katalogowy, producent</t>
  </si>
  <si>
    <r>
      <t xml:space="preserve">Nożyczki do pępowiny typu Brusch (lekko zakrzywione, końce tępe) 14,5- 16cm / 5 ¾ </t>
    </r>
  </si>
  <si>
    <t>PAKIET NR 5 - SZCZOTKI/ CZYŚCIKI  DO CZYSZCZENIA NARZĘDZI  I SPRZĘTU MEDYCZNEGO, SEGREGATOR</t>
  </si>
  <si>
    <r>
      <t>Okres realizacji:  dostawy sukcesywne w okresie 12 miesięcy</t>
    </r>
    <r>
      <rPr>
        <b/>
        <sz val="12"/>
        <rFont val="Arial Narrow"/>
        <family val="2"/>
      </rPr>
      <t xml:space="preserve"> od dnia podpisania umowy</t>
    </r>
  </si>
  <si>
    <r>
      <t xml:space="preserve">Termin dostawy oferowany: …………………………(podać czas dostawy tj. jedną z opcji wymienionych w Rozdz. XV A.b SIWZ) </t>
    </r>
    <r>
      <rPr>
        <sz val="12"/>
        <rFont val="Arial Narrow"/>
        <family val="2"/>
      </rPr>
      <t>(dostawa towaru maksymalnie do 5 dni roboczych; dodatkowo termin dostawy podlega ocenie zgodnie z kryterium oceny ofert podanym w SIWZ. )</t>
    </r>
  </si>
  <si>
    <r>
      <t xml:space="preserve">Okres realizacji:  dostawy sukcesywne </t>
    </r>
    <r>
      <rPr>
        <b/>
        <sz val="12"/>
        <rFont val="Arial Narrow"/>
        <family val="2"/>
      </rPr>
      <t>od dnia podpisania umowy do 31.10.2015</t>
    </r>
  </si>
  <si>
    <r>
      <t xml:space="preserve">Termin dostawy oferowany: …………………………(podać czas dostawy tj. jedną z opcji wymienionych w Rozdz. XV B.b SIWZ) </t>
    </r>
    <r>
      <rPr>
        <sz val="12"/>
        <rFont val="Arial Narrow"/>
        <family val="2"/>
      </rPr>
      <t>(dostawa towaru maksymalnie do 3 dni roboczych; dodatkowo termin dostawy podlega ocenie zgodnie z kryterium oceny ofert podanym w SIWZ. )</t>
    </r>
  </si>
  <si>
    <t>Okres gwarancji …………………..(podać okres gwarancji; minimalny okres gwarancji wynosi 24 miesiące, dodatkowo okres gwarancji podlega ocenie zgodnie z kryterium oceny ofert podanym w SIWZ Rozdz. XV C.c SIWZ.</t>
  </si>
  <si>
    <r>
      <t xml:space="preserve">Termin dostawy oferowany: …………………………(podać termin dostawy) </t>
    </r>
    <r>
      <rPr>
        <sz val="11"/>
        <rFont val="Arial Narrow"/>
        <family val="2"/>
      </rPr>
      <t>(dostawa towaru maksymalnie do 21 dni od podpisania umowy; dodatkowo termin dostawy podlega ocenie zgodnie z kryterium oceny ofert podanym w SIWZ Rozdz. XV C.b SIWZ. )</t>
    </r>
  </si>
  <si>
    <r>
      <t xml:space="preserve">Nietoksyczny emulacyjny wskaźnik parowy  klasa VI o wartościach: 121°C- 20 min zgodny z  z  ISO 11140 *lub równoważny; </t>
    </r>
    <r>
      <rPr>
        <b/>
        <sz val="9"/>
        <rFont val="Arial"/>
        <family val="2"/>
      </rPr>
      <t>a 250szt.</t>
    </r>
    <r>
      <rPr>
        <sz val="9"/>
        <rFont val="Arial"/>
        <family val="2"/>
      </rPr>
      <t xml:space="preserve"> *</t>
    </r>
    <r>
      <rPr>
        <i/>
        <sz val="9"/>
        <rFont val="Arial"/>
        <family val="2"/>
      </rPr>
      <t>zamawiajacy dopuszcza a 200 szt.z odpowiednim przeliczeniem ilości , wówczas należy podać wielkość oferowanego opakowania i dokonać zmiany ilości opakowań tj.25op.</t>
    </r>
  </si>
  <si>
    <r>
      <t>Nietoksyczny emulacyjny wskaźnik parowy  klasa VI o wartościach: 134°C- 5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 zgodny z EN  ISO 11140 *lub równoważny;</t>
    </r>
    <r>
      <rPr>
        <b/>
        <sz val="9"/>
        <rFont val="Arial"/>
        <family val="2"/>
      </rPr>
      <t xml:space="preserve"> a 100szt</t>
    </r>
    <r>
      <rPr>
        <sz val="9"/>
        <rFont val="Arial"/>
        <family val="2"/>
      </rPr>
      <t>. *</t>
    </r>
    <r>
      <rPr>
        <i/>
        <sz val="9"/>
        <rFont val="Arial"/>
        <family val="2"/>
      </rPr>
      <t>Zamawiający dopuszcza także opakowania po 250 szt. z odpowiednim przeliczeniem ilości , wówczas należy podać wielkość oferowanego opakowania i dokonać zmiany ilości opakowań tj.80 op.</t>
    </r>
  </si>
  <si>
    <r>
      <t>Testy skuteczności mycia w myjniach dezynfektorach w postaci arkusza z substancją testową. Zgodność z PN EN ISO 15883  *</t>
    </r>
    <r>
      <rPr>
        <sz val="9"/>
        <rFont val="Arial"/>
        <family val="2"/>
      </rPr>
      <t xml:space="preserve">lub równoważną </t>
    </r>
    <r>
      <rPr>
        <sz val="9"/>
        <rFont val="Arial"/>
        <family val="2"/>
      </rPr>
      <t>do zastosowania w przyrządzie zapewniającym kontrolę procesu w co najmniej dwóch płaszczyznach a 100szt.</t>
    </r>
  </si>
  <si>
    <r>
      <t xml:space="preserve">Papier sterylizacyjny biały 1200mm x 1200mm </t>
    </r>
    <r>
      <rPr>
        <b/>
        <sz val="10"/>
        <rFont val="Arial"/>
        <family val="2"/>
      </rPr>
      <t>a 100 szt</t>
    </r>
    <r>
      <rPr>
        <sz val="10"/>
        <rFont val="Arial"/>
        <family val="2"/>
      </rPr>
      <t>. w ilości 22op. lub 125 szt. z odpowiednim przeliczeniem ilości z zaokrągleniem do pełnych opakowań w górę tj.18op.</t>
    </r>
  </si>
  <si>
    <r>
      <t xml:space="preserve">Papier sterylizacyjny zielony 1200mm x 1200mm </t>
    </r>
    <r>
      <rPr>
        <b/>
        <sz val="10"/>
        <rFont val="Arial"/>
        <family val="2"/>
      </rPr>
      <t>a 100 szt</t>
    </r>
    <r>
      <rPr>
        <sz val="10"/>
        <rFont val="Arial"/>
        <family val="2"/>
      </rPr>
      <t>. w ilości 22 op.  lub 125 szt. z odpowiednim przeliczeniem ilości z zaokrągleniem do pełnych opakowań w górę tj 18 op.</t>
    </r>
  </si>
  <si>
    <r>
      <t xml:space="preserve">Rękaw włókninowo-foliowy </t>
    </r>
    <r>
      <rPr>
        <b/>
        <sz val="10"/>
        <rFont val="Arial"/>
        <family val="2"/>
      </rPr>
      <t>200mm x100m</t>
    </r>
    <r>
      <rPr>
        <sz val="10"/>
        <rFont val="Arial"/>
        <family val="2"/>
      </rPr>
      <t xml:space="preserve"> *</t>
    </r>
    <r>
      <rPr>
        <i/>
        <sz val="10"/>
        <rFont val="Arial"/>
        <family val="2"/>
      </rPr>
      <t>zamawiajacy dopuszcza rękaw w rozmiarze 210mm x 70 mb; wówczas należy podać oferowaną długość i dokonać przeliczenia ilości z zaokrągleniem do pełnego opakowania w górę tj 3 op.</t>
    </r>
  </si>
  <si>
    <r>
      <t xml:space="preserve">Rękaw do pakowania:                                                                             </t>
    </r>
    <r>
      <rPr>
        <b/>
        <sz val="10"/>
        <rFont val="Arial"/>
        <family val="2"/>
      </rPr>
      <t>włókninowo-foliowy 420mm x100m</t>
    </r>
    <r>
      <rPr>
        <sz val="10"/>
        <rFont val="Arial"/>
        <family val="2"/>
      </rPr>
      <t xml:space="preserve">* </t>
    </r>
    <r>
      <rPr>
        <i/>
        <sz val="10"/>
        <rFont val="Arial"/>
        <family val="2"/>
      </rPr>
      <t xml:space="preserve">zamawiajacy dopuszcza rękaw w rozmiarze 420mm x 70 mb; </t>
    </r>
    <r>
      <rPr>
        <b/>
        <sz val="10"/>
        <rFont val="Arial"/>
        <family val="2"/>
      </rPr>
      <t xml:space="preserve">lub </t>
    </r>
    <r>
      <rPr>
        <b/>
        <i/>
        <sz val="10"/>
        <rFont val="Arial"/>
        <family val="2"/>
      </rPr>
      <t>foliowo-polyolefinowy</t>
    </r>
    <r>
      <rPr>
        <i/>
        <sz val="10"/>
        <rFont val="Arial"/>
        <family val="2"/>
      </rPr>
      <t>(gramtura 90 g/m</t>
    </r>
    <r>
      <rPr>
        <sz val="10"/>
        <rFont val="Arial"/>
        <family val="2"/>
      </rPr>
      <t xml:space="preserve">², w rozmiarze </t>
    </r>
    <r>
      <rPr>
        <b/>
        <sz val="10"/>
        <rFont val="Arial"/>
        <family val="2"/>
      </rPr>
      <t>420mmx70mb</t>
    </r>
    <r>
      <rPr>
        <sz val="10"/>
        <rFont val="Arial"/>
        <family val="2"/>
      </rPr>
      <t xml:space="preserve">)     wówczas należy podać oferowaną długość i dokonać przeliczenia ilości z zaokrągleniem do pełnego opakowania w górę  tj 2 op.                                  </t>
    </r>
  </si>
  <si>
    <t xml:space="preserve">W poz.1 zamawiajacy podał ilość 250 rolek dla opakowań po 500 szt., w przypadku oferowania produktów o innej  wielkości opakowań  maksymalnie 700 szt lub mniejszych niż mniejszych opakowań Wykonawca musi podać wielkość oferowanego opakowania, dokonać odpowiednego  przeliczenia ilości opakowań, (przeliczenia należy dokonać do pełnego opakowania w górę) i dokonać stosownej zmiany ilości . 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</si>
</sst>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_-* #,##0.00\ [$zł-415]_-;\-* #,##0.00\ [$zł-415]_-;_-* &quot;-&quot;??\ [$zł-415]_-;_-@_-"/>
  </numFmts>
  <fonts count="37"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b/>
      <sz val="11"/>
      <name val="Arial"/>
      <family val="2"/>
    </font>
    <font>
      <sz val="5"/>
      <name val="Arial CE"/>
      <family val="0"/>
    </font>
    <font>
      <i/>
      <sz val="6"/>
      <name val="Arial"/>
      <family val="2"/>
    </font>
    <font>
      <sz val="5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CE"/>
      <family val="0"/>
    </font>
    <font>
      <sz val="7"/>
      <name val="Arial CE"/>
      <family val="0"/>
    </font>
    <font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25" fillId="0" borderId="6" xfId="0" applyFont="1" applyBorder="1" applyAlignment="1">
      <alignment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0" fillId="0" borderId="1" xfId="0" applyNumberForma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9" fontId="1" fillId="0" borderId="8" xfId="0" applyNumberFormat="1" applyFont="1" applyBorder="1" applyAlignment="1">
      <alignment horizontal="left" wrapText="1"/>
    </xf>
    <xf numFmtId="0" fontId="1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/>
    </xf>
    <xf numFmtId="0" fontId="10" fillId="0" borderId="1" xfId="0" applyFont="1" applyFill="1" applyBorder="1" applyAlignment="1">
      <alignment/>
    </xf>
    <xf numFmtId="169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left" wrapText="1"/>
    </xf>
    <xf numFmtId="9" fontId="1" fillId="0" borderId="8" xfId="0" applyNumberFormat="1" applyFont="1" applyFill="1" applyBorder="1" applyAlignment="1">
      <alignment horizontal="left" wrapText="1"/>
    </xf>
    <xf numFmtId="2" fontId="1" fillId="0" borderId="8" xfId="0" applyNumberFormat="1" applyFont="1" applyBorder="1" applyAlignment="1">
      <alignment horizontal="left" wrapText="1"/>
    </xf>
    <xf numFmtId="2" fontId="5" fillId="0" borderId="8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9" fontId="1" fillId="0" borderId="8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4" fontId="5" fillId="0" borderId="8" xfId="0" applyNumberFormat="1" applyFont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left" wrapText="1"/>
    </xf>
    <xf numFmtId="9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left" wrapText="1"/>
    </xf>
    <xf numFmtId="4" fontId="0" fillId="0" borderId="13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3" fillId="0" borderId="0" xfId="0" applyFont="1" applyAlignment="1">
      <alignment/>
    </xf>
    <xf numFmtId="0" fontId="23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6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2" fontId="5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3"/>
  <sheetViews>
    <sheetView tabSelected="1" workbookViewId="0" topLeftCell="A7">
      <selection activeCell="C7" sqref="C7"/>
    </sheetView>
  </sheetViews>
  <sheetFormatPr defaultColWidth="9.00390625" defaultRowHeight="12.75"/>
  <cols>
    <col min="1" max="1" width="2.75390625" style="98" customWidth="1"/>
    <col min="2" max="2" width="84.375" style="0" customWidth="1"/>
    <col min="3" max="3" width="7.75390625" style="0" customWidth="1"/>
    <col min="4" max="4" width="3.375" style="58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9.625" style="0" customWidth="1"/>
    <col min="10" max="10" width="9.25390625" style="0" customWidth="1"/>
  </cols>
  <sheetData>
    <row r="1" ht="12.75">
      <c r="F1" t="s">
        <v>106</v>
      </c>
    </row>
    <row r="2" spans="1:9" ht="12.75">
      <c r="A2" s="4" t="s">
        <v>2</v>
      </c>
      <c r="D2" s="44" t="s">
        <v>3</v>
      </c>
      <c r="E2" s="1"/>
      <c r="G2" s="40" t="s">
        <v>73</v>
      </c>
      <c r="H2" s="1"/>
      <c r="I2" s="1"/>
    </row>
    <row r="3" spans="1:10" ht="39" customHeight="1">
      <c r="A3" s="99" t="s">
        <v>94</v>
      </c>
      <c r="B3" s="46" t="s">
        <v>5</v>
      </c>
      <c r="C3" s="86" t="s">
        <v>46</v>
      </c>
      <c r="D3" s="46" t="s">
        <v>63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</row>
    <row r="4" spans="1:10" s="68" customFormat="1" ht="8.25">
      <c r="A4" s="135" t="s">
        <v>12</v>
      </c>
      <c r="B4" s="135" t="s">
        <v>14</v>
      </c>
      <c r="C4" s="135" t="s">
        <v>15</v>
      </c>
      <c r="D4" s="135" t="s">
        <v>16</v>
      </c>
      <c r="E4" s="135" t="s">
        <v>18</v>
      </c>
      <c r="F4" s="135" t="s">
        <v>19</v>
      </c>
      <c r="G4" s="135" t="s">
        <v>20</v>
      </c>
      <c r="H4" s="135" t="s">
        <v>21</v>
      </c>
      <c r="I4" s="135" t="s">
        <v>22</v>
      </c>
      <c r="J4" s="135" t="s">
        <v>24</v>
      </c>
    </row>
    <row r="5" spans="1:10" ht="42" customHeight="1">
      <c r="A5" s="100" t="s">
        <v>12</v>
      </c>
      <c r="B5" s="79" t="s">
        <v>234</v>
      </c>
      <c r="C5" s="55"/>
      <c r="D5" s="88" t="s">
        <v>13</v>
      </c>
      <c r="E5" s="12">
        <v>20</v>
      </c>
      <c r="F5" s="133"/>
      <c r="G5" s="25">
        <f>(F5*H5)+F5</f>
        <v>0</v>
      </c>
      <c r="H5" s="26"/>
      <c r="I5" s="25">
        <f>E5*F5</f>
        <v>0</v>
      </c>
      <c r="J5" s="25">
        <f>(I5*H5)+I5</f>
        <v>0</v>
      </c>
    </row>
    <row r="6" spans="1:10" ht="48">
      <c r="A6" s="100" t="s">
        <v>14</v>
      </c>
      <c r="B6" s="77" t="s">
        <v>235</v>
      </c>
      <c r="C6" s="56"/>
      <c r="D6" s="89" t="s">
        <v>13</v>
      </c>
      <c r="E6" s="14">
        <v>200</v>
      </c>
      <c r="F6" s="133"/>
      <c r="G6" s="25">
        <f aca="true" t="shared" si="0" ref="G6:G14">(F6*H6)+F6</f>
        <v>0</v>
      </c>
      <c r="H6" s="26"/>
      <c r="I6" s="25">
        <f>E6*F6</f>
        <v>0</v>
      </c>
      <c r="J6" s="25">
        <f aca="true" t="shared" si="1" ref="J6:J14">(I6*H6)+I6</f>
        <v>0</v>
      </c>
    </row>
    <row r="7" spans="1:10" ht="36">
      <c r="A7" s="100" t="s">
        <v>15</v>
      </c>
      <c r="B7" s="79" t="s">
        <v>92</v>
      </c>
      <c r="C7" s="55"/>
      <c r="D7" s="88" t="s">
        <v>17</v>
      </c>
      <c r="E7" s="12">
        <v>900</v>
      </c>
      <c r="F7" s="133"/>
      <c r="G7" s="25">
        <f t="shared" si="0"/>
        <v>0</v>
      </c>
      <c r="H7" s="26"/>
      <c r="I7" s="25">
        <f aca="true" t="shared" si="2" ref="I7:I14">E7*F7</f>
        <v>0</v>
      </c>
      <c r="J7" s="25">
        <f t="shared" si="1"/>
        <v>0</v>
      </c>
    </row>
    <row r="8" spans="1:10" ht="77.25" customHeight="1">
      <c r="A8" s="100" t="s">
        <v>16</v>
      </c>
      <c r="B8" s="77" t="s">
        <v>119</v>
      </c>
      <c r="C8" s="55"/>
      <c r="D8" s="88" t="s">
        <v>13</v>
      </c>
      <c r="E8" s="12">
        <v>1</v>
      </c>
      <c r="F8" s="133"/>
      <c r="G8" s="25">
        <f t="shared" si="0"/>
        <v>0</v>
      </c>
      <c r="H8" s="26"/>
      <c r="I8" s="25">
        <f t="shared" si="2"/>
        <v>0</v>
      </c>
      <c r="J8" s="25">
        <f t="shared" si="1"/>
        <v>0</v>
      </c>
    </row>
    <row r="9" spans="1:10" ht="99" customHeight="1">
      <c r="A9" s="100" t="s">
        <v>18</v>
      </c>
      <c r="B9" s="79" t="s">
        <v>214</v>
      </c>
      <c r="C9" s="55"/>
      <c r="D9" s="88" t="s">
        <v>13</v>
      </c>
      <c r="E9" s="12">
        <v>5</v>
      </c>
      <c r="F9" s="133"/>
      <c r="G9" s="25">
        <f t="shared" si="0"/>
        <v>0</v>
      </c>
      <c r="H9" s="26"/>
      <c r="I9" s="25">
        <f t="shared" si="2"/>
        <v>0</v>
      </c>
      <c r="J9" s="25">
        <f t="shared" si="1"/>
        <v>0</v>
      </c>
    </row>
    <row r="10" spans="1:10" ht="23.25" customHeight="1">
      <c r="A10" s="100" t="s">
        <v>19</v>
      </c>
      <c r="B10" s="79" t="s">
        <v>113</v>
      </c>
      <c r="C10" s="55"/>
      <c r="D10" s="88" t="s">
        <v>13</v>
      </c>
      <c r="E10" s="12">
        <v>20</v>
      </c>
      <c r="F10" s="133"/>
      <c r="G10" s="25">
        <f t="shared" si="0"/>
        <v>0</v>
      </c>
      <c r="H10" s="26"/>
      <c r="I10" s="25">
        <f t="shared" si="2"/>
        <v>0</v>
      </c>
      <c r="J10" s="25">
        <f t="shared" si="1"/>
        <v>0</v>
      </c>
    </row>
    <row r="11" spans="1:10" ht="24">
      <c r="A11" s="100" t="s">
        <v>20</v>
      </c>
      <c r="B11" s="79" t="s">
        <v>99</v>
      </c>
      <c r="C11" s="55"/>
      <c r="D11" s="88" t="s">
        <v>13</v>
      </c>
      <c r="E11" s="12">
        <v>1</v>
      </c>
      <c r="F11" s="133"/>
      <c r="G11" s="25">
        <f t="shared" si="0"/>
        <v>0</v>
      </c>
      <c r="H11" s="26"/>
      <c r="I11" s="25">
        <f t="shared" si="2"/>
        <v>0</v>
      </c>
      <c r="J11" s="25">
        <f t="shared" si="1"/>
        <v>0</v>
      </c>
    </row>
    <row r="12" spans="1:10" ht="24">
      <c r="A12" s="100" t="s">
        <v>21</v>
      </c>
      <c r="B12" s="79" t="s">
        <v>98</v>
      </c>
      <c r="C12" s="55"/>
      <c r="D12" s="88" t="s">
        <v>50</v>
      </c>
      <c r="E12" s="12">
        <v>10</v>
      </c>
      <c r="F12" s="133"/>
      <c r="G12" s="25">
        <f t="shared" si="0"/>
        <v>0</v>
      </c>
      <c r="H12" s="26"/>
      <c r="I12" s="25">
        <f t="shared" si="2"/>
        <v>0</v>
      </c>
      <c r="J12" s="25">
        <f t="shared" si="1"/>
        <v>0</v>
      </c>
    </row>
    <row r="13" spans="1:10" ht="36">
      <c r="A13" s="100" t="s">
        <v>22</v>
      </c>
      <c r="B13" s="79" t="s">
        <v>236</v>
      </c>
      <c r="C13" s="55"/>
      <c r="D13" s="88" t="s">
        <v>13</v>
      </c>
      <c r="E13" s="12">
        <v>17</v>
      </c>
      <c r="F13" s="133"/>
      <c r="G13" s="25">
        <f t="shared" si="0"/>
        <v>0</v>
      </c>
      <c r="H13" s="26"/>
      <c r="I13" s="25">
        <f t="shared" si="2"/>
        <v>0</v>
      </c>
      <c r="J13" s="25">
        <f t="shared" si="1"/>
        <v>0</v>
      </c>
    </row>
    <row r="14" spans="1:10" ht="96">
      <c r="A14" s="100" t="s">
        <v>24</v>
      </c>
      <c r="B14" s="79" t="s">
        <v>120</v>
      </c>
      <c r="C14" s="55"/>
      <c r="D14" s="88" t="s">
        <v>13</v>
      </c>
      <c r="E14" s="12">
        <v>9</v>
      </c>
      <c r="F14" s="133"/>
      <c r="G14" s="25">
        <f t="shared" si="0"/>
        <v>0</v>
      </c>
      <c r="H14" s="26"/>
      <c r="I14" s="25">
        <f t="shared" si="2"/>
        <v>0</v>
      </c>
      <c r="J14" s="25">
        <f t="shared" si="1"/>
        <v>0</v>
      </c>
    </row>
    <row r="15" spans="1:10" ht="72.75" customHeight="1">
      <c r="A15" s="100" t="s">
        <v>33</v>
      </c>
      <c r="B15" s="77" t="s">
        <v>121</v>
      </c>
      <c r="C15" s="55"/>
      <c r="D15" s="88" t="s">
        <v>50</v>
      </c>
      <c r="E15" s="12">
        <v>600</v>
      </c>
      <c r="F15" s="133"/>
      <c r="G15" s="25">
        <f>(F15*H15)+F15</f>
        <v>0</v>
      </c>
      <c r="H15" s="26"/>
      <c r="I15" s="25">
        <f>E15*F15</f>
        <v>0</v>
      </c>
      <c r="J15" s="25">
        <f>(I15*H15)+I15</f>
        <v>0</v>
      </c>
    </row>
    <row r="16" spans="1:10" ht="12.75" customHeight="1">
      <c r="A16" s="101"/>
      <c r="B16" s="226" t="s">
        <v>23</v>
      </c>
      <c r="C16" s="227"/>
      <c r="D16" s="227"/>
      <c r="E16" s="227"/>
      <c r="F16" s="227"/>
      <c r="G16" s="227"/>
      <c r="H16" s="227"/>
      <c r="I16" s="27">
        <f>SUM(I5:I15)</f>
        <v>0</v>
      </c>
      <c r="J16" s="27">
        <f>SUM(J5:J15)</f>
        <v>0</v>
      </c>
    </row>
    <row r="17" spans="1:10" ht="12.75">
      <c r="A17" s="122"/>
      <c r="B17" s="118"/>
      <c r="C17" s="199"/>
      <c r="D17" s="228" t="s">
        <v>103</v>
      </c>
      <c r="E17" s="229"/>
      <c r="F17" s="229"/>
      <c r="G17" s="229"/>
      <c r="H17" s="230"/>
      <c r="I17" s="27">
        <f>J16-I16</f>
        <v>0</v>
      </c>
      <c r="J17" s="104"/>
    </row>
    <row r="18" spans="2:10" ht="12.75">
      <c r="B18" s="224"/>
      <c r="C18" s="225"/>
      <c r="D18" s="225"/>
      <c r="E18" s="225"/>
      <c r="F18" s="225"/>
      <c r="G18" s="225"/>
      <c r="H18" s="225"/>
      <c r="I18" s="225"/>
      <c r="J18" s="225"/>
    </row>
    <row r="19" ht="44.25" customHeight="1">
      <c r="B19" s="144" t="s">
        <v>213</v>
      </c>
    </row>
    <row r="21" ht="15.75">
      <c r="B21" s="221" t="s">
        <v>228</v>
      </c>
    </row>
    <row r="22" spans="2:10" ht="15.75" customHeight="1">
      <c r="B22" s="223" t="s">
        <v>229</v>
      </c>
      <c r="C22" s="223"/>
      <c r="D22" s="223"/>
      <c r="E22" s="223"/>
      <c r="F22" s="223"/>
      <c r="G22" s="223"/>
      <c r="H22" s="223"/>
      <c r="I22" s="223"/>
      <c r="J22" s="223"/>
    </row>
    <row r="23" spans="2:10" ht="12.75">
      <c r="B23" s="223"/>
      <c r="C23" s="223"/>
      <c r="D23" s="223"/>
      <c r="E23" s="223"/>
      <c r="F23" s="223"/>
      <c r="G23" s="223"/>
      <c r="H23" s="223"/>
      <c r="I23" s="223"/>
      <c r="J23" s="223"/>
    </row>
  </sheetData>
  <mergeCells count="4">
    <mergeCell ref="B22:J23"/>
    <mergeCell ref="B18:J18"/>
    <mergeCell ref="B16:H16"/>
    <mergeCell ref="D17:H17"/>
  </mergeCells>
  <printOptions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workbookViewId="0" topLeftCell="A1">
      <selection activeCell="B20" sqref="B20:J22"/>
    </sheetView>
  </sheetViews>
  <sheetFormatPr defaultColWidth="9.00390625" defaultRowHeight="12.75"/>
  <cols>
    <col min="1" max="1" width="5.125" style="0" customWidth="1"/>
    <col min="2" max="2" width="31.625" style="0" customWidth="1"/>
    <col min="3" max="3" width="12.625" style="0" customWidth="1"/>
    <col min="4" max="4" width="7.125" style="0" customWidth="1"/>
    <col min="5" max="5" width="8.125" style="0" customWidth="1"/>
    <col min="6" max="6" width="5.125" style="0" customWidth="1"/>
    <col min="10" max="10" width="13.125" style="0" customWidth="1"/>
  </cols>
  <sheetData>
    <row r="1" ht="12.75">
      <c r="H1" t="s">
        <v>219</v>
      </c>
    </row>
    <row r="2" spans="1:11" ht="12.75">
      <c r="A2" s="264" t="s">
        <v>163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ht="13.5" thickBot="1"/>
    <row r="4" spans="1:10" ht="26.25" thickBot="1">
      <c r="A4" s="151" t="s">
        <v>94</v>
      </c>
      <c r="B4" s="151" t="s">
        <v>133</v>
      </c>
      <c r="C4" s="151" t="s">
        <v>134</v>
      </c>
      <c r="D4" s="151" t="s">
        <v>6</v>
      </c>
      <c r="E4" s="151" t="s">
        <v>7</v>
      </c>
      <c r="F4" s="151" t="s">
        <v>135</v>
      </c>
      <c r="G4" s="151" t="s">
        <v>8</v>
      </c>
      <c r="H4" s="151" t="s">
        <v>10</v>
      </c>
      <c r="I4" s="151" t="s">
        <v>11</v>
      </c>
      <c r="J4" s="151" t="s">
        <v>136</v>
      </c>
    </row>
    <row r="5" spans="1:10" ht="77.25" thickBot="1">
      <c r="A5" s="153">
        <v>1</v>
      </c>
      <c r="B5" s="157" t="s">
        <v>147</v>
      </c>
      <c r="C5" s="152"/>
      <c r="D5" s="151"/>
      <c r="E5" s="195"/>
      <c r="F5" s="186"/>
      <c r="G5" s="187"/>
      <c r="H5" s="187"/>
      <c r="I5" s="187"/>
      <c r="J5" s="151"/>
    </row>
    <row r="6" spans="1:10" ht="13.5" thickBot="1">
      <c r="A6" s="151"/>
      <c r="B6" s="152" t="s">
        <v>140</v>
      </c>
      <c r="C6" s="151"/>
      <c r="D6" s="153">
        <v>50</v>
      </c>
      <c r="E6" s="155"/>
      <c r="F6" s="156"/>
      <c r="G6" s="187">
        <f>E6*F6+E6</f>
        <v>0</v>
      </c>
      <c r="H6" s="187">
        <f>E6*D6</f>
        <v>0</v>
      </c>
      <c r="I6" s="187">
        <f>H6*F6+H6</f>
        <v>0</v>
      </c>
      <c r="J6" s="152" t="s">
        <v>138</v>
      </c>
    </row>
    <row r="7" spans="1:10" ht="102.75" thickBot="1">
      <c r="A7" s="153">
        <v>2</v>
      </c>
      <c r="B7" s="152" t="s">
        <v>150</v>
      </c>
      <c r="C7" s="152"/>
      <c r="D7" s="152"/>
      <c r="E7" s="155"/>
      <c r="F7" s="156"/>
      <c r="G7" s="187"/>
      <c r="H7" s="187"/>
      <c r="I7" s="187"/>
      <c r="J7" s="152"/>
    </row>
    <row r="8" spans="1:10" ht="13.5" thickBot="1">
      <c r="A8" s="152"/>
      <c r="B8" s="152" t="s">
        <v>140</v>
      </c>
      <c r="C8" s="152"/>
      <c r="D8" s="153">
        <v>650</v>
      </c>
      <c r="E8" s="155"/>
      <c r="F8" s="156"/>
      <c r="G8" s="187">
        <f aca="true" t="shared" si="0" ref="G8:G14">E8*F8+E8</f>
        <v>0</v>
      </c>
      <c r="H8" s="187">
        <f aca="true" t="shared" si="1" ref="H8:H14">E8*D8</f>
        <v>0</v>
      </c>
      <c r="I8" s="187">
        <f aca="true" t="shared" si="2" ref="I8:I14">H8*F8+H8</f>
        <v>0</v>
      </c>
      <c r="J8" s="152" t="s">
        <v>138</v>
      </c>
    </row>
    <row r="9" spans="1:10" ht="102.75" thickBot="1">
      <c r="A9" s="153">
        <v>3</v>
      </c>
      <c r="B9" s="152" t="s">
        <v>148</v>
      </c>
      <c r="C9" s="152"/>
      <c r="D9" s="152"/>
      <c r="E9" s="155"/>
      <c r="F9" s="156"/>
      <c r="G9" s="187"/>
      <c r="H9" s="187"/>
      <c r="I9" s="187"/>
      <c r="J9" s="152"/>
    </row>
    <row r="10" spans="1:10" ht="13.5" thickBot="1">
      <c r="A10" s="152"/>
      <c r="B10" s="152" t="s">
        <v>146</v>
      </c>
      <c r="C10" s="152"/>
      <c r="D10" s="158">
        <v>30</v>
      </c>
      <c r="E10" s="155"/>
      <c r="F10" s="156"/>
      <c r="G10" s="187">
        <f t="shared" si="0"/>
        <v>0</v>
      </c>
      <c r="H10" s="187">
        <f t="shared" si="1"/>
        <v>0</v>
      </c>
      <c r="I10" s="187">
        <f t="shared" si="2"/>
        <v>0</v>
      </c>
      <c r="J10" s="152" t="s">
        <v>138</v>
      </c>
    </row>
    <row r="11" spans="1:10" ht="272.25" customHeight="1" thickBot="1">
      <c r="A11" s="152"/>
      <c r="B11" s="159" t="s">
        <v>212</v>
      </c>
      <c r="C11" s="152"/>
      <c r="D11" s="154"/>
      <c r="E11" s="155"/>
      <c r="F11" s="156"/>
      <c r="G11" s="187"/>
      <c r="H11" s="187"/>
      <c r="I11" s="187"/>
      <c r="J11" s="152"/>
    </row>
    <row r="12" spans="1:10" ht="13.5" thickBot="1">
      <c r="A12" s="153">
        <v>4</v>
      </c>
      <c r="B12" s="152" t="s">
        <v>146</v>
      </c>
      <c r="C12" s="152"/>
      <c r="D12" s="158">
        <v>40</v>
      </c>
      <c r="E12" s="155"/>
      <c r="F12" s="156"/>
      <c r="G12" s="187">
        <f t="shared" si="0"/>
        <v>0</v>
      </c>
      <c r="H12" s="187">
        <f t="shared" si="1"/>
        <v>0</v>
      </c>
      <c r="I12" s="187">
        <f t="shared" si="2"/>
        <v>0</v>
      </c>
      <c r="J12" s="152" t="s">
        <v>138</v>
      </c>
    </row>
    <row r="13" spans="1:10" ht="102.75" thickBot="1">
      <c r="A13" s="152"/>
      <c r="B13" s="160" t="s">
        <v>151</v>
      </c>
      <c r="C13" s="152"/>
      <c r="D13" s="154"/>
      <c r="E13" s="155"/>
      <c r="F13" s="156"/>
      <c r="G13" s="187"/>
      <c r="H13" s="187"/>
      <c r="I13" s="187"/>
      <c r="J13" s="152"/>
    </row>
    <row r="14" spans="1:10" ht="13.5" thickBot="1">
      <c r="A14" s="153">
        <v>5</v>
      </c>
      <c r="B14" s="152" t="s">
        <v>140</v>
      </c>
      <c r="C14" s="152"/>
      <c r="D14" s="158">
        <v>100</v>
      </c>
      <c r="E14" s="155"/>
      <c r="F14" s="156"/>
      <c r="G14" s="187">
        <f t="shared" si="0"/>
        <v>0</v>
      </c>
      <c r="H14" s="187">
        <f t="shared" si="1"/>
        <v>0</v>
      </c>
      <c r="I14" s="187">
        <f t="shared" si="2"/>
        <v>0</v>
      </c>
      <c r="J14" s="152" t="s">
        <v>138</v>
      </c>
    </row>
    <row r="15" spans="1:10" ht="13.5" thickBot="1">
      <c r="A15" s="152"/>
      <c r="B15" s="261" t="s">
        <v>72</v>
      </c>
      <c r="C15" s="262"/>
      <c r="D15" s="262"/>
      <c r="E15" s="262"/>
      <c r="F15" s="262"/>
      <c r="G15" s="263"/>
      <c r="H15" s="188">
        <f>SUM(H5:H14)</f>
        <v>0</v>
      </c>
      <c r="I15" s="188">
        <f>SUM(I5:I14)</f>
        <v>0</v>
      </c>
      <c r="J15" s="152"/>
    </row>
    <row r="16" spans="1:10" ht="25.5">
      <c r="A16" s="150"/>
      <c r="B16" s="150"/>
      <c r="C16" s="150"/>
      <c r="D16" s="150"/>
      <c r="E16" s="150"/>
      <c r="F16" s="150"/>
      <c r="G16" s="150" t="s">
        <v>216</v>
      </c>
      <c r="H16" s="189">
        <f>I15-H15</f>
        <v>0</v>
      </c>
      <c r="I16" s="150"/>
      <c r="J16" s="150"/>
    </row>
    <row r="17" spans="1:10" ht="12.75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12.75" customHeight="1">
      <c r="A18" s="150"/>
      <c r="B18" s="260" t="s">
        <v>149</v>
      </c>
      <c r="C18" s="260"/>
      <c r="D18" s="260"/>
      <c r="E18" s="260"/>
      <c r="F18" s="260"/>
      <c r="G18" s="260"/>
      <c r="H18" s="260"/>
      <c r="I18" s="260"/>
      <c r="J18" s="260"/>
    </row>
    <row r="19" spans="1:10" ht="12.75">
      <c r="A19" s="150"/>
      <c r="B19" s="260"/>
      <c r="C19" s="260"/>
      <c r="D19" s="260"/>
      <c r="E19" s="260"/>
      <c r="F19" s="260"/>
      <c r="G19" s="260"/>
      <c r="H19" s="260"/>
      <c r="I19" s="260"/>
      <c r="J19" s="260"/>
    </row>
    <row r="20" spans="2:4" ht="15.75">
      <c r="B20" s="221" t="s">
        <v>230</v>
      </c>
      <c r="D20" s="58"/>
    </row>
    <row r="21" spans="2:10" ht="36.75" customHeight="1">
      <c r="B21" s="223" t="s">
        <v>231</v>
      </c>
      <c r="C21" s="223"/>
      <c r="D21" s="223"/>
      <c r="E21" s="223"/>
      <c r="F21" s="223"/>
      <c r="G21" s="223"/>
      <c r="H21" s="223"/>
      <c r="I21" s="223"/>
      <c r="J21" s="223"/>
    </row>
    <row r="22" spans="2:10" ht="12.75">
      <c r="B22" s="223"/>
      <c r="C22" s="223"/>
      <c r="D22" s="223"/>
      <c r="E22" s="223"/>
      <c r="F22" s="223"/>
      <c r="G22" s="223"/>
      <c r="H22" s="223"/>
      <c r="I22" s="223"/>
      <c r="J22" s="223"/>
    </row>
  </sheetData>
  <mergeCells count="5">
    <mergeCell ref="B21:J22"/>
    <mergeCell ref="B19:J19"/>
    <mergeCell ref="B18:J18"/>
    <mergeCell ref="A2:K2"/>
    <mergeCell ref="B15:G15"/>
  </mergeCells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13"/>
  <sheetViews>
    <sheetView workbookViewId="0" topLeftCell="A1">
      <selection activeCell="B12" sqref="B12:J13"/>
    </sheetView>
  </sheetViews>
  <sheetFormatPr defaultColWidth="9.00390625" defaultRowHeight="12.75"/>
  <cols>
    <col min="1" max="1" width="5.125" style="0" customWidth="1"/>
    <col min="2" max="2" width="41.625" style="0" customWidth="1"/>
    <col min="3" max="3" width="12.625" style="0" customWidth="1"/>
    <col min="4" max="4" width="7.125" style="0" customWidth="1"/>
    <col min="5" max="5" width="8.125" style="0" customWidth="1"/>
    <col min="6" max="6" width="9.25390625" style="0" customWidth="1"/>
    <col min="7" max="7" width="5.625" style="0" customWidth="1"/>
    <col min="10" max="10" width="13.125" style="0" customWidth="1"/>
  </cols>
  <sheetData>
    <row r="1" ht="12.75">
      <c r="I1" t="s">
        <v>218</v>
      </c>
    </row>
    <row r="2" spans="1:11" ht="12.75" customHeight="1">
      <c r="A2" s="259" t="s">
        <v>164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38.25" customHeight="1">
      <c r="A4" s="205" t="s">
        <v>94</v>
      </c>
      <c r="B4" s="205" t="s">
        <v>133</v>
      </c>
      <c r="C4" s="205" t="s">
        <v>152</v>
      </c>
      <c r="D4" s="205" t="s">
        <v>153</v>
      </c>
      <c r="E4" s="205" t="s">
        <v>6</v>
      </c>
      <c r="F4" s="205" t="s">
        <v>7</v>
      </c>
      <c r="G4" s="205" t="s">
        <v>135</v>
      </c>
      <c r="H4" s="205" t="s">
        <v>8</v>
      </c>
      <c r="I4" s="205" t="s">
        <v>10</v>
      </c>
      <c r="J4" s="205" t="s">
        <v>11</v>
      </c>
      <c r="K4" s="205" t="s">
        <v>136</v>
      </c>
    </row>
    <row r="5" spans="1:11" ht="153">
      <c r="A5" s="200"/>
      <c r="B5" s="200" t="s">
        <v>155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1:11" ht="29.25" customHeight="1">
      <c r="A6" s="201">
        <v>1</v>
      </c>
      <c r="B6" s="200" t="s">
        <v>156</v>
      </c>
      <c r="C6" s="200"/>
      <c r="D6" s="200" t="s">
        <v>154</v>
      </c>
      <c r="E6" s="201">
        <v>30</v>
      </c>
      <c r="F6" s="202"/>
      <c r="G6" s="203"/>
      <c r="H6" s="204">
        <f>F6*G6+F6</f>
        <v>0</v>
      </c>
      <c r="I6" s="204">
        <f>F6*E6</f>
        <v>0</v>
      </c>
      <c r="J6" s="204">
        <f>I6*G6+I6</f>
        <v>0</v>
      </c>
      <c r="K6" s="200" t="s">
        <v>138</v>
      </c>
    </row>
    <row r="7" spans="1:11" ht="12.75">
      <c r="A7" s="206"/>
      <c r="B7" s="265" t="s">
        <v>72</v>
      </c>
      <c r="C7" s="266"/>
      <c r="D7" s="266"/>
      <c r="E7" s="266"/>
      <c r="F7" s="266"/>
      <c r="G7" s="266"/>
      <c r="H7" s="266"/>
      <c r="I7" s="207">
        <f>SUM(I6)</f>
        <v>0</v>
      </c>
      <c r="J7" s="207">
        <f>SUM(J6)</f>
        <v>0</v>
      </c>
      <c r="K7" s="206"/>
    </row>
    <row r="8" spans="1:11" ht="14.2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8:9" ht="12.75">
      <c r="H9" t="s">
        <v>216</v>
      </c>
      <c r="I9" s="190">
        <f>J7-I7</f>
        <v>0</v>
      </c>
    </row>
    <row r="11" spans="2:4" ht="15.75">
      <c r="B11" s="221" t="s">
        <v>230</v>
      </c>
      <c r="D11" s="58"/>
    </row>
    <row r="12" spans="2:10" ht="37.5" customHeight="1">
      <c r="B12" s="223" t="s">
        <v>231</v>
      </c>
      <c r="C12" s="223"/>
      <c r="D12" s="223"/>
      <c r="E12" s="223"/>
      <c r="F12" s="223"/>
      <c r="G12" s="223"/>
      <c r="H12" s="223"/>
      <c r="I12" s="223"/>
      <c r="J12" s="223"/>
    </row>
    <row r="13" spans="2:10" ht="12.75">
      <c r="B13" s="223"/>
      <c r="C13" s="223"/>
      <c r="D13" s="223"/>
      <c r="E13" s="223"/>
      <c r="F13" s="223"/>
      <c r="G13" s="223"/>
      <c r="H13" s="223"/>
      <c r="I13" s="223"/>
      <c r="J13" s="223"/>
    </row>
  </sheetData>
  <mergeCells count="3">
    <mergeCell ref="A2:K2"/>
    <mergeCell ref="B7:H7"/>
    <mergeCell ref="B12:J13"/>
  </mergeCells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workbookViewId="0" topLeftCell="A1">
      <selection activeCell="B12" sqref="B12:J14"/>
    </sheetView>
  </sheetViews>
  <sheetFormatPr defaultColWidth="9.00390625" defaultRowHeight="12.75"/>
  <cols>
    <col min="1" max="1" width="5.125" style="0" customWidth="1"/>
    <col min="2" max="2" width="41.625" style="0" customWidth="1"/>
    <col min="3" max="3" width="12.625" style="0" customWidth="1"/>
    <col min="4" max="4" width="7.125" style="0" customWidth="1"/>
    <col min="5" max="5" width="8.125" style="0" customWidth="1"/>
    <col min="6" max="6" width="5.875" style="0" customWidth="1"/>
    <col min="10" max="10" width="13.125" style="0" customWidth="1"/>
  </cols>
  <sheetData>
    <row r="1" ht="12.75">
      <c r="H1" t="s">
        <v>217</v>
      </c>
    </row>
    <row r="2" spans="1:10" ht="12.75" customHeight="1">
      <c r="A2" s="259" t="s">
        <v>168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2.7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5.5">
      <c r="A4" s="205" t="s">
        <v>94</v>
      </c>
      <c r="B4" s="205" t="s">
        <v>157</v>
      </c>
      <c r="C4" s="205" t="s">
        <v>134</v>
      </c>
      <c r="D4" s="205" t="s">
        <v>6</v>
      </c>
      <c r="E4" s="205" t="s">
        <v>7</v>
      </c>
      <c r="F4" s="205" t="s">
        <v>135</v>
      </c>
      <c r="G4" s="205" t="s">
        <v>8</v>
      </c>
      <c r="H4" s="205" t="s">
        <v>10</v>
      </c>
      <c r="I4" s="205" t="s">
        <v>11</v>
      </c>
      <c r="J4" s="205" t="s">
        <v>136</v>
      </c>
    </row>
    <row r="5" spans="1:10" ht="76.5">
      <c r="A5" s="200"/>
      <c r="B5" s="208" t="s">
        <v>158</v>
      </c>
      <c r="C5" s="200"/>
      <c r="D5" s="200"/>
      <c r="E5" s="200"/>
      <c r="F5" s="200"/>
      <c r="G5" s="209"/>
      <c r="H5" s="209"/>
      <c r="I5" s="209"/>
      <c r="J5" s="200"/>
    </row>
    <row r="6" spans="1:10" ht="29.25" customHeight="1">
      <c r="A6" s="201">
        <v>1</v>
      </c>
      <c r="B6" s="200" t="s">
        <v>159</v>
      </c>
      <c r="C6" s="200"/>
      <c r="D6" s="201">
        <v>650</v>
      </c>
      <c r="E6" s="202"/>
      <c r="F6" s="203"/>
      <c r="G6" s="204">
        <f>E6*F6+E6</f>
        <v>0</v>
      </c>
      <c r="H6" s="204">
        <f>E6*D6</f>
        <v>0</v>
      </c>
      <c r="I6" s="204">
        <f>H6*F6+H6</f>
        <v>0</v>
      </c>
      <c r="J6" s="200" t="s">
        <v>138</v>
      </c>
    </row>
    <row r="7" spans="1:10" ht="12.75">
      <c r="A7" s="200"/>
      <c r="B7" s="267" t="s">
        <v>72</v>
      </c>
      <c r="C7" s="266"/>
      <c r="D7" s="266"/>
      <c r="E7" s="266"/>
      <c r="F7" s="266"/>
      <c r="G7" s="266"/>
      <c r="H7" s="207">
        <f>SUM(H6)</f>
        <v>0</v>
      </c>
      <c r="I7" s="207">
        <f>SUM(I6)</f>
        <v>0</v>
      </c>
      <c r="J7" s="200"/>
    </row>
    <row r="8" spans="1:10" ht="12.75">
      <c r="A8" s="150"/>
      <c r="B8" s="150"/>
      <c r="C8" s="150"/>
      <c r="D8" s="150"/>
      <c r="E8" s="150"/>
      <c r="F8" s="150"/>
      <c r="G8" s="150"/>
      <c r="H8" s="150"/>
      <c r="I8" s="150"/>
      <c r="J8" s="150"/>
    </row>
    <row r="9" spans="1:10" ht="18" customHeight="1">
      <c r="A9" s="150"/>
      <c r="B9" s="150"/>
      <c r="C9" s="150"/>
      <c r="D9" s="150"/>
      <c r="E9" s="150"/>
      <c r="F9" s="150"/>
      <c r="G9" s="150" t="s">
        <v>216</v>
      </c>
      <c r="H9" s="189">
        <f>I7-H7</f>
        <v>0</v>
      </c>
      <c r="I9" s="150"/>
      <c r="J9" s="150"/>
    </row>
    <row r="10" spans="1:10" ht="12.75" customHeight="1">
      <c r="A10" s="150"/>
      <c r="B10" s="260" t="s">
        <v>160</v>
      </c>
      <c r="C10" s="260"/>
      <c r="D10" s="260"/>
      <c r="E10" s="260"/>
      <c r="F10" s="260"/>
      <c r="G10" s="260"/>
      <c r="H10" s="260"/>
      <c r="I10" s="260"/>
      <c r="J10" s="260"/>
    </row>
    <row r="11" spans="1:10" ht="21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2:4" ht="15.75">
      <c r="B12" s="221" t="s">
        <v>230</v>
      </c>
      <c r="D12" s="58"/>
    </row>
    <row r="13" spans="2:10" ht="36" customHeight="1">
      <c r="B13" s="223" t="s">
        <v>231</v>
      </c>
      <c r="C13" s="223"/>
      <c r="D13" s="223"/>
      <c r="E13" s="223"/>
      <c r="F13" s="223"/>
      <c r="G13" s="223"/>
      <c r="H13" s="223"/>
      <c r="I13" s="223"/>
      <c r="J13" s="223"/>
    </row>
    <row r="14" spans="2:10" ht="12.75">
      <c r="B14" s="223"/>
      <c r="C14" s="223"/>
      <c r="D14" s="223"/>
      <c r="E14" s="223"/>
      <c r="F14" s="223"/>
      <c r="G14" s="223"/>
      <c r="H14" s="223"/>
      <c r="I14" s="223"/>
      <c r="J14" s="223"/>
    </row>
  </sheetData>
  <mergeCells count="4">
    <mergeCell ref="A2:J2"/>
    <mergeCell ref="B10:J10"/>
    <mergeCell ref="B7:G7"/>
    <mergeCell ref="B13:J14"/>
  </mergeCells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workbookViewId="0" topLeftCell="A1">
      <selection activeCell="C43" sqref="C43"/>
    </sheetView>
  </sheetViews>
  <sheetFormatPr defaultColWidth="9.00390625" defaultRowHeight="12.75"/>
  <cols>
    <col min="1" max="1" width="3.00390625" style="0" customWidth="1"/>
    <col min="2" max="2" width="3.875" style="0" customWidth="1"/>
    <col min="3" max="3" width="71.375" style="0" customWidth="1"/>
    <col min="4" max="4" width="18.625" style="0" customWidth="1"/>
    <col min="5" max="5" width="5.00390625" style="0" customWidth="1"/>
    <col min="6" max="6" width="8.75390625" style="0" customWidth="1"/>
    <col min="7" max="7" width="4.625" style="161" customWidth="1"/>
    <col min="8" max="8" width="8.25390625" style="0" customWidth="1"/>
    <col min="9" max="9" width="9.00390625" style="0" customWidth="1"/>
    <col min="10" max="10" width="9.375" style="0" customWidth="1"/>
  </cols>
  <sheetData>
    <row r="1" ht="12.75">
      <c r="H1" t="s">
        <v>1</v>
      </c>
    </row>
    <row r="2" spans="1:7" ht="12.75">
      <c r="A2" s="162" t="s">
        <v>0</v>
      </c>
      <c r="F2" t="s">
        <v>136</v>
      </c>
      <c r="G2" s="163" t="s">
        <v>169</v>
      </c>
    </row>
    <row r="4" spans="1:11" ht="32.25" customHeight="1">
      <c r="A4" s="165" t="s">
        <v>223</v>
      </c>
      <c r="B4" s="165"/>
      <c r="C4" s="165"/>
      <c r="D4" s="173" t="s">
        <v>225</v>
      </c>
      <c r="E4" s="132" t="s">
        <v>170</v>
      </c>
      <c r="F4" s="211" t="s">
        <v>171</v>
      </c>
      <c r="G4" s="211" t="s">
        <v>172</v>
      </c>
      <c r="H4" s="211" t="s">
        <v>173</v>
      </c>
      <c r="I4" s="211" t="s">
        <v>174</v>
      </c>
      <c r="J4" s="211" t="s">
        <v>175</v>
      </c>
      <c r="K4" s="164"/>
    </row>
    <row r="5" spans="1:10" ht="12.75">
      <c r="A5" s="273" t="s">
        <v>221</v>
      </c>
      <c r="B5" s="165" t="s">
        <v>12</v>
      </c>
      <c r="C5" s="215" t="s">
        <v>176</v>
      </c>
      <c r="D5" s="165"/>
      <c r="E5" s="212">
        <v>3</v>
      </c>
      <c r="F5" s="166"/>
      <c r="G5" s="167"/>
      <c r="H5" s="191">
        <f>(F5*G5)+F5</f>
        <v>0</v>
      </c>
      <c r="I5" s="191">
        <f>E5*F5</f>
        <v>0</v>
      </c>
      <c r="J5" s="191">
        <f>(I5*G5)+I5</f>
        <v>0</v>
      </c>
    </row>
    <row r="6" spans="1:10" ht="12.75">
      <c r="A6" s="273"/>
      <c r="B6" s="165" t="s">
        <v>14</v>
      </c>
      <c r="C6" s="215" t="s">
        <v>177</v>
      </c>
      <c r="D6" s="165"/>
      <c r="E6" s="212">
        <v>6</v>
      </c>
      <c r="F6" s="166"/>
      <c r="G6" s="167"/>
      <c r="H6" s="191">
        <f aca="true" t="shared" si="0" ref="H6:H32">(F6*G6)+F6</f>
        <v>0</v>
      </c>
      <c r="I6" s="191">
        <f aca="true" t="shared" si="1" ref="I6:I32">E6*F6</f>
        <v>0</v>
      </c>
      <c r="J6" s="191">
        <f aca="true" t="shared" si="2" ref="J6:J32">(I6*G6)+I6</f>
        <v>0</v>
      </c>
    </row>
    <row r="7" spans="1:10" ht="12.75">
      <c r="A7" s="273"/>
      <c r="B7" s="171" t="s">
        <v>15</v>
      </c>
      <c r="C7" s="216" t="s">
        <v>226</v>
      </c>
      <c r="D7" s="168"/>
      <c r="E7" s="213">
        <v>3</v>
      </c>
      <c r="F7" s="169"/>
      <c r="G7" s="170"/>
      <c r="H7" s="192">
        <f t="shared" si="0"/>
        <v>0</v>
      </c>
      <c r="I7" s="192">
        <f t="shared" si="1"/>
        <v>0</v>
      </c>
      <c r="J7" s="192">
        <f t="shared" si="2"/>
        <v>0</v>
      </c>
    </row>
    <row r="8" spans="1:10" ht="12.75">
      <c r="A8" s="273"/>
      <c r="B8" s="171" t="s">
        <v>16</v>
      </c>
      <c r="C8" s="173" t="s">
        <v>178</v>
      </c>
      <c r="D8" s="171"/>
      <c r="E8" s="213">
        <v>3</v>
      </c>
      <c r="F8" s="169"/>
      <c r="G8" s="170"/>
      <c r="H8" s="192">
        <f t="shared" si="0"/>
        <v>0</v>
      </c>
      <c r="I8" s="192">
        <f t="shared" si="1"/>
        <v>0</v>
      </c>
      <c r="J8" s="192">
        <f t="shared" si="2"/>
        <v>0</v>
      </c>
    </row>
    <row r="9" spans="1:10" ht="12.75">
      <c r="A9" s="273"/>
      <c r="B9" s="171" t="s">
        <v>18</v>
      </c>
      <c r="C9" s="173" t="s">
        <v>179</v>
      </c>
      <c r="D9" s="171"/>
      <c r="E9" s="213">
        <v>6</v>
      </c>
      <c r="F9" s="169"/>
      <c r="G9" s="170"/>
      <c r="H9" s="192">
        <f t="shared" si="0"/>
        <v>0</v>
      </c>
      <c r="I9" s="192">
        <f t="shared" si="1"/>
        <v>0</v>
      </c>
      <c r="J9" s="192">
        <f t="shared" si="2"/>
        <v>0</v>
      </c>
    </row>
    <row r="10" spans="1:10" ht="12.75">
      <c r="A10" s="273"/>
      <c r="B10" s="171" t="s">
        <v>19</v>
      </c>
      <c r="C10" s="173" t="s">
        <v>180</v>
      </c>
      <c r="D10" s="171"/>
      <c r="E10" s="213">
        <v>6</v>
      </c>
      <c r="F10" s="169"/>
      <c r="G10" s="170"/>
      <c r="H10" s="192">
        <f t="shared" si="0"/>
        <v>0</v>
      </c>
      <c r="I10" s="192">
        <f t="shared" si="1"/>
        <v>0</v>
      </c>
      <c r="J10" s="192">
        <f t="shared" si="2"/>
        <v>0</v>
      </c>
    </row>
    <row r="11" spans="1:10" ht="12.75">
      <c r="A11" s="273"/>
      <c r="B11" s="171" t="s">
        <v>20</v>
      </c>
      <c r="C11" s="217" t="s">
        <v>181</v>
      </c>
      <c r="D11" s="172"/>
      <c r="E11" s="213">
        <v>18</v>
      </c>
      <c r="F11" s="169"/>
      <c r="G11" s="170"/>
      <c r="H11" s="192">
        <f t="shared" si="0"/>
        <v>0</v>
      </c>
      <c r="I11" s="192">
        <f t="shared" si="1"/>
        <v>0</v>
      </c>
      <c r="J11" s="192">
        <f t="shared" si="2"/>
        <v>0</v>
      </c>
    </row>
    <row r="12" spans="1:10" ht="12.75">
      <c r="A12" s="273"/>
      <c r="B12" s="171" t="s">
        <v>21</v>
      </c>
      <c r="C12" s="217" t="s">
        <v>182</v>
      </c>
      <c r="D12" s="172"/>
      <c r="E12" s="213">
        <v>6</v>
      </c>
      <c r="F12" s="169"/>
      <c r="G12" s="170"/>
      <c r="H12" s="192">
        <f t="shared" si="0"/>
        <v>0</v>
      </c>
      <c r="I12" s="192">
        <f t="shared" si="1"/>
        <v>0</v>
      </c>
      <c r="J12" s="192">
        <f t="shared" si="2"/>
        <v>0</v>
      </c>
    </row>
    <row r="13" spans="1:10" ht="12.75">
      <c r="A13" s="273"/>
      <c r="B13" s="171" t="s">
        <v>22</v>
      </c>
      <c r="C13" s="217" t="s">
        <v>183</v>
      </c>
      <c r="D13" s="172"/>
      <c r="E13" s="213">
        <v>18</v>
      </c>
      <c r="F13" s="169"/>
      <c r="G13" s="170"/>
      <c r="H13" s="192">
        <f t="shared" si="0"/>
        <v>0</v>
      </c>
      <c r="I13" s="192">
        <f t="shared" si="1"/>
        <v>0</v>
      </c>
      <c r="J13" s="192">
        <f t="shared" si="2"/>
        <v>0</v>
      </c>
    </row>
    <row r="14" spans="1:10" ht="12.75">
      <c r="A14" s="273"/>
      <c r="B14" s="171" t="s">
        <v>24</v>
      </c>
      <c r="C14" s="217" t="s">
        <v>184</v>
      </c>
      <c r="D14" s="172"/>
      <c r="E14" s="213">
        <v>12</v>
      </c>
      <c r="F14" s="169"/>
      <c r="G14" s="170"/>
      <c r="H14" s="192">
        <f t="shared" si="0"/>
        <v>0</v>
      </c>
      <c r="I14" s="192">
        <f t="shared" si="1"/>
        <v>0</v>
      </c>
      <c r="J14" s="192">
        <f t="shared" si="2"/>
        <v>0</v>
      </c>
    </row>
    <row r="15" spans="1:10" ht="12.75">
      <c r="A15" s="273"/>
      <c r="B15" s="171" t="s">
        <v>33</v>
      </c>
      <c r="C15" s="173" t="s">
        <v>185</v>
      </c>
      <c r="D15" s="171"/>
      <c r="E15" s="213">
        <v>12</v>
      </c>
      <c r="F15" s="169"/>
      <c r="G15" s="170"/>
      <c r="H15" s="192">
        <f t="shared" si="0"/>
        <v>0</v>
      </c>
      <c r="I15" s="192">
        <f t="shared" si="1"/>
        <v>0</v>
      </c>
      <c r="J15" s="192">
        <f t="shared" si="2"/>
        <v>0</v>
      </c>
    </row>
    <row r="16" spans="1:10" ht="12.75">
      <c r="A16" s="273"/>
      <c r="B16" s="171" t="s">
        <v>35</v>
      </c>
      <c r="C16" s="173" t="s">
        <v>186</v>
      </c>
      <c r="D16" s="171"/>
      <c r="E16" s="213">
        <v>18</v>
      </c>
      <c r="F16" s="169"/>
      <c r="G16" s="170"/>
      <c r="H16" s="192">
        <f t="shared" si="0"/>
        <v>0</v>
      </c>
      <c r="I16" s="192">
        <f t="shared" si="1"/>
        <v>0</v>
      </c>
      <c r="J16" s="192">
        <f t="shared" si="2"/>
        <v>0</v>
      </c>
    </row>
    <row r="17" spans="1:10" ht="13.5" customHeight="1">
      <c r="A17" s="273"/>
      <c r="B17" s="171" t="s">
        <v>36</v>
      </c>
      <c r="C17" s="173" t="s">
        <v>187</v>
      </c>
      <c r="D17" s="173"/>
      <c r="E17" s="213">
        <v>18</v>
      </c>
      <c r="F17" s="169"/>
      <c r="G17" s="170"/>
      <c r="H17" s="192">
        <f t="shared" si="0"/>
        <v>0</v>
      </c>
      <c r="I17" s="192">
        <f t="shared" si="1"/>
        <v>0</v>
      </c>
      <c r="J17" s="192">
        <f t="shared" si="2"/>
        <v>0</v>
      </c>
    </row>
    <row r="18" spans="1:10" ht="18" customHeight="1">
      <c r="A18" s="273"/>
      <c r="B18" s="171" t="s">
        <v>38</v>
      </c>
      <c r="C18" s="173" t="s">
        <v>188</v>
      </c>
      <c r="D18" s="171"/>
      <c r="E18" s="213">
        <v>6</v>
      </c>
      <c r="F18" s="169"/>
      <c r="G18" s="170"/>
      <c r="H18" s="192">
        <f t="shared" si="0"/>
        <v>0</v>
      </c>
      <c r="I18" s="192">
        <f t="shared" si="1"/>
        <v>0</v>
      </c>
      <c r="J18" s="192">
        <f t="shared" si="2"/>
        <v>0</v>
      </c>
    </row>
    <row r="19" spans="1:10" ht="12.75">
      <c r="A19" s="273"/>
      <c r="B19" s="171" t="s">
        <v>39</v>
      </c>
      <c r="C19" s="173" t="s">
        <v>189</v>
      </c>
      <c r="D19" s="171"/>
      <c r="E19" s="213">
        <v>6</v>
      </c>
      <c r="F19" s="169"/>
      <c r="G19" s="170"/>
      <c r="H19" s="192">
        <f t="shared" si="0"/>
        <v>0</v>
      </c>
      <c r="I19" s="192">
        <f t="shared" si="1"/>
        <v>0</v>
      </c>
      <c r="J19" s="192">
        <f t="shared" si="2"/>
        <v>0</v>
      </c>
    </row>
    <row r="20" spans="1:10" ht="12.75">
      <c r="A20" s="273"/>
      <c r="B20" s="171" t="s">
        <v>41</v>
      </c>
      <c r="C20" s="173" t="s">
        <v>190</v>
      </c>
      <c r="D20" s="171"/>
      <c r="E20" s="213">
        <v>21</v>
      </c>
      <c r="F20" s="169"/>
      <c r="G20" s="170"/>
      <c r="H20" s="192">
        <f t="shared" si="0"/>
        <v>0</v>
      </c>
      <c r="I20" s="192">
        <f t="shared" si="1"/>
        <v>0</v>
      </c>
      <c r="J20" s="192">
        <f t="shared" si="2"/>
        <v>0</v>
      </c>
    </row>
    <row r="21" spans="1:10" ht="12.75">
      <c r="A21" s="273"/>
      <c r="B21" s="171" t="s">
        <v>43</v>
      </c>
      <c r="C21" s="173" t="s">
        <v>191</v>
      </c>
      <c r="D21" s="171"/>
      <c r="E21" s="213">
        <v>18</v>
      </c>
      <c r="F21" s="169"/>
      <c r="G21" s="170"/>
      <c r="H21" s="192">
        <f t="shared" si="0"/>
        <v>0</v>
      </c>
      <c r="I21" s="192">
        <f t="shared" si="1"/>
        <v>0</v>
      </c>
      <c r="J21" s="192">
        <f t="shared" si="2"/>
        <v>0</v>
      </c>
    </row>
    <row r="22" spans="1:10" ht="12.75">
      <c r="A22" s="273"/>
      <c r="B22" s="171" t="s">
        <v>65</v>
      </c>
      <c r="C22" s="173" t="s">
        <v>192</v>
      </c>
      <c r="D22" s="171"/>
      <c r="E22" s="213">
        <v>3</v>
      </c>
      <c r="F22" s="169"/>
      <c r="G22" s="170"/>
      <c r="H22" s="192">
        <f t="shared" si="0"/>
        <v>0</v>
      </c>
      <c r="I22" s="192">
        <f t="shared" si="1"/>
        <v>0</v>
      </c>
      <c r="J22" s="192">
        <f t="shared" si="2"/>
        <v>0</v>
      </c>
    </row>
    <row r="23" spans="1:10" ht="12.75">
      <c r="A23" s="274" t="s">
        <v>222</v>
      </c>
      <c r="B23" s="171" t="s">
        <v>66</v>
      </c>
      <c r="C23" s="217" t="s">
        <v>193</v>
      </c>
      <c r="D23" s="172"/>
      <c r="E23" s="213">
        <v>7</v>
      </c>
      <c r="F23" s="169"/>
      <c r="G23" s="170"/>
      <c r="H23" s="192">
        <f t="shared" si="0"/>
        <v>0</v>
      </c>
      <c r="I23" s="192">
        <f t="shared" si="1"/>
        <v>0</v>
      </c>
      <c r="J23" s="192">
        <f t="shared" si="2"/>
        <v>0</v>
      </c>
    </row>
    <row r="24" spans="1:10" ht="12.75">
      <c r="A24" s="274"/>
      <c r="B24" s="171" t="s">
        <v>67</v>
      </c>
      <c r="C24" s="173" t="s">
        <v>190</v>
      </c>
      <c r="D24" s="171"/>
      <c r="E24" s="213">
        <v>9</v>
      </c>
      <c r="F24" s="169"/>
      <c r="G24" s="170"/>
      <c r="H24" s="192">
        <f t="shared" si="0"/>
        <v>0</v>
      </c>
      <c r="I24" s="192">
        <f t="shared" si="1"/>
        <v>0</v>
      </c>
      <c r="J24" s="192">
        <f t="shared" si="2"/>
        <v>0</v>
      </c>
    </row>
    <row r="25" spans="1:10" ht="12.75">
      <c r="A25" s="274"/>
      <c r="B25" s="171" t="s">
        <v>194</v>
      </c>
      <c r="C25" s="173" t="s">
        <v>195</v>
      </c>
      <c r="D25" s="171"/>
      <c r="E25" s="213">
        <v>6</v>
      </c>
      <c r="F25" s="169"/>
      <c r="G25" s="170"/>
      <c r="H25" s="192">
        <f t="shared" si="0"/>
        <v>0</v>
      </c>
      <c r="I25" s="192">
        <f t="shared" si="1"/>
        <v>0</v>
      </c>
      <c r="J25" s="192">
        <f t="shared" si="2"/>
        <v>0</v>
      </c>
    </row>
    <row r="26" spans="1:10" ht="12.75">
      <c r="A26" s="274"/>
      <c r="B26" s="171" t="s">
        <v>196</v>
      </c>
      <c r="C26" s="173" t="s">
        <v>197</v>
      </c>
      <c r="D26" s="171"/>
      <c r="E26" s="213">
        <v>3</v>
      </c>
      <c r="F26" s="169"/>
      <c r="G26" s="170"/>
      <c r="H26" s="192">
        <f t="shared" si="0"/>
        <v>0</v>
      </c>
      <c r="I26" s="192">
        <f t="shared" si="1"/>
        <v>0</v>
      </c>
      <c r="J26" s="192">
        <f t="shared" si="2"/>
        <v>0</v>
      </c>
    </row>
    <row r="27" spans="1:10" ht="12.75">
      <c r="A27" s="274"/>
      <c r="B27" s="171" t="s">
        <v>198</v>
      </c>
      <c r="C27" s="173" t="s">
        <v>199</v>
      </c>
      <c r="D27" s="171"/>
      <c r="E27" s="213">
        <v>3</v>
      </c>
      <c r="F27" s="169"/>
      <c r="G27" s="170"/>
      <c r="H27" s="192">
        <f t="shared" si="0"/>
        <v>0</v>
      </c>
      <c r="I27" s="192">
        <f t="shared" si="1"/>
        <v>0</v>
      </c>
      <c r="J27" s="192">
        <f t="shared" si="2"/>
        <v>0</v>
      </c>
    </row>
    <row r="28" spans="1:10" ht="12.75">
      <c r="A28" s="274"/>
      <c r="B28" s="171" t="s">
        <v>200</v>
      </c>
      <c r="C28" s="217" t="s">
        <v>201</v>
      </c>
      <c r="D28" s="172"/>
      <c r="E28" s="213">
        <v>6</v>
      </c>
      <c r="F28" s="169"/>
      <c r="G28" s="170"/>
      <c r="H28" s="192">
        <f t="shared" si="0"/>
        <v>0</v>
      </c>
      <c r="I28" s="192">
        <f t="shared" si="1"/>
        <v>0</v>
      </c>
      <c r="J28" s="192">
        <f t="shared" si="2"/>
        <v>0</v>
      </c>
    </row>
    <row r="29" spans="1:10" ht="12.75">
      <c r="A29" s="274"/>
      <c r="B29" s="171" t="s">
        <v>202</v>
      </c>
      <c r="C29" s="173" t="s">
        <v>203</v>
      </c>
      <c r="D29" s="171"/>
      <c r="E29" s="213">
        <v>10</v>
      </c>
      <c r="F29" s="169"/>
      <c r="G29" s="170"/>
      <c r="H29" s="192">
        <f t="shared" si="0"/>
        <v>0</v>
      </c>
      <c r="I29" s="192">
        <f t="shared" si="1"/>
        <v>0</v>
      </c>
      <c r="J29" s="192">
        <f t="shared" si="2"/>
        <v>0</v>
      </c>
    </row>
    <row r="30" spans="1:10" ht="12.75">
      <c r="A30" s="275"/>
      <c r="B30" s="171" t="s">
        <v>204</v>
      </c>
      <c r="C30" s="173" t="s">
        <v>205</v>
      </c>
      <c r="D30" s="171"/>
      <c r="E30" s="213">
        <v>12</v>
      </c>
      <c r="F30" s="169"/>
      <c r="G30" s="170"/>
      <c r="H30" s="192">
        <f t="shared" si="0"/>
        <v>0</v>
      </c>
      <c r="I30" s="192">
        <f t="shared" si="1"/>
        <v>0</v>
      </c>
      <c r="J30" s="192">
        <f t="shared" si="2"/>
        <v>0</v>
      </c>
    </row>
    <row r="31" spans="1:10" ht="12.75">
      <c r="A31" s="275"/>
      <c r="B31" s="171" t="s">
        <v>206</v>
      </c>
      <c r="C31" s="173" t="s">
        <v>192</v>
      </c>
      <c r="D31" s="171"/>
      <c r="E31" s="213">
        <v>3</v>
      </c>
      <c r="F31" s="169"/>
      <c r="G31" s="170"/>
      <c r="H31" s="192">
        <f t="shared" si="0"/>
        <v>0</v>
      </c>
      <c r="I31" s="192">
        <f t="shared" si="1"/>
        <v>0</v>
      </c>
      <c r="J31" s="192">
        <f t="shared" si="2"/>
        <v>0</v>
      </c>
    </row>
    <row r="32" spans="1:10" ht="14.25" customHeight="1">
      <c r="A32" s="275"/>
      <c r="B32" s="171" t="s">
        <v>207</v>
      </c>
      <c r="C32" s="173" t="s">
        <v>208</v>
      </c>
      <c r="D32" s="171"/>
      <c r="E32" s="213">
        <v>3</v>
      </c>
      <c r="F32" s="169"/>
      <c r="G32" s="170"/>
      <c r="H32" s="192">
        <f t="shared" si="0"/>
        <v>0</v>
      </c>
      <c r="I32" s="192">
        <f t="shared" si="1"/>
        <v>0</v>
      </c>
      <c r="J32" s="192">
        <f t="shared" si="2"/>
        <v>0</v>
      </c>
    </row>
    <row r="33" spans="1:10" ht="20.25" customHeight="1">
      <c r="A33" s="174" t="s">
        <v>224</v>
      </c>
      <c r="B33" s="175"/>
      <c r="C33" s="214"/>
      <c r="D33" s="165"/>
      <c r="E33" s="165"/>
      <c r="F33" s="276" t="s">
        <v>209</v>
      </c>
      <c r="G33" s="242"/>
      <c r="H33" s="243"/>
      <c r="I33" s="192">
        <f>SUM(I5:I32)</f>
        <v>0</v>
      </c>
      <c r="J33" s="192">
        <f>SUM(J5:J31)</f>
        <v>0</v>
      </c>
    </row>
    <row r="34" spans="6:9" ht="13.5" thickBot="1">
      <c r="F34" s="270" t="s">
        <v>210</v>
      </c>
      <c r="G34" s="271"/>
      <c r="H34" s="272"/>
      <c r="I34" s="210">
        <f>J33-I33</f>
        <v>0</v>
      </c>
    </row>
    <row r="35" ht="12.75">
      <c r="A35" t="s">
        <v>211</v>
      </c>
    </row>
    <row r="37" spans="1:11" ht="15" customHeight="1">
      <c r="A37" s="60"/>
      <c r="B37" s="60"/>
      <c r="C37" s="269" t="s">
        <v>233</v>
      </c>
      <c r="D37" s="269"/>
      <c r="E37" s="269"/>
      <c r="F37" s="269"/>
      <c r="G37" s="269"/>
      <c r="H37" s="269"/>
      <c r="I37" s="269"/>
      <c r="J37" s="269"/>
      <c r="K37" s="222"/>
    </row>
    <row r="38" spans="3:11" ht="28.5" customHeight="1">
      <c r="C38" s="269"/>
      <c r="D38" s="269"/>
      <c r="E38" s="269"/>
      <c r="F38" s="269"/>
      <c r="G38" s="269"/>
      <c r="H38" s="269"/>
      <c r="I38" s="269"/>
      <c r="J38" s="269"/>
      <c r="K38" s="222"/>
    </row>
    <row r="39" spans="3:10" ht="12.75">
      <c r="C39" s="268" t="s">
        <v>232</v>
      </c>
      <c r="D39" s="268"/>
      <c r="E39" s="268"/>
      <c r="F39" s="268"/>
      <c r="G39" s="268"/>
      <c r="H39" s="268"/>
      <c r="I39" s="268"/>
      <c r="J39" s="268"/>
    </row>
    <row r="40" spans="3:10" ht="15.75" customHeight="1">
      <c r="C40" s="268"/>
      <c r="D40" s="268"/>
      <c r="E40" s="268"/>
      <c r="F40" s="268"/>
      <c r="G40" s="268"/>
      <c r="H40" s="268"/>
      <c r="I40" s="268"/>
      <c r="J40" s="268"/>
    </row>
  </sheetData>
  <mergeCells count="6">
    <mergeCell ref="C39:J40"/>
    <mergeCell ref="C37:J38"/>
    <mergeCell ref="F34:H34"/>
    <mergeCell ref="A5:A22"/>
    <mergeCell ref="A23:A32"/>
    <mergeCell ref="F33:H33"/>
  </mergeCells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33"/>
  <sheetViews>
    <sheetView workbookViewId="0" topLeftCell="A28">
      <selection activeCell="B29" sqref="B29"/>
    </sheetView>
  </sheetViews>
  <sheetFormatPr defaultColWidth="9.00390625" defaultRowHeight="12.75"/>
  <cols>
    <col min="1" max="1" width="4.00390625" style="0" customWidth="1"/>
    <col min="2" max="2" width="60.875" style="0" customWidth="1"/>
    <col min="3" max="3" width="11.375" style="0" customWidth="1"/>
    <col min="4" max="4" width="5.25390625" style="0" customWidth="1"/>
    <col min="5" max="5" width="5.125" style="0" customWidth="1"/>
    <col min="6" max="6" width="9.875" style="0" bestFit="1" customWidth="1"/>
    <col min="9" max="10" width="10.75390625" style="0" customWidth="1"/>
  </cols>
  <sheetData>
    <row r="1" ht="12.75">
      <c r="J1" t="s">
        <v>107</v>
      </c>
    </row>
    <row r="2" spans="1:10" ht="12.75">
      <c r="A2" s="1"/>
      <c r="B2" s="1"/>
      <c r="C2" s="1"/>
      <c r="D2" s="1"/>
      <c r="E2" s="1" t="s">
        <v>76</v>
      </c>
      <c r="F2" s="1"/>
      <c r="G2" s="69" t="s">
        <v>77</v>
      </c>
      <c r="H2" s="1"/>
      <c r="I2" s="1"/>
      <c r="J2" s="2"/>
    </row>
    <row r="3" spans="1:9" ht="12.75">
      <c r="A3" s="1" t="s">
        <v>25</v>
      </c>
      <c r="B3" s="1"/>
      <c r="C3" s="1"/>
      <c r="D3" s="1" t="s">
        <v>79</v>
      </c>
      <c r="F3" s="1"/>
      <c r="G3" s="1" t="s">
        <v>80</v>
      </c>
      <c r="H3" s="1"/>
      <c r="I3" s="1"/>
    </row>
    <row r="4" spans="1:10" ht="12.75">
      <c r="A4" s="1"/>
      <c r="B4" s="1"/>
      <c r="C4" s="1"/>
      <c r="E4" s="1" t="s">
        <v>75</v>
      </c>
      <c r="G4" s="69" t="s">
        <v>73</v>
      </c>
      <c r="H4" s="1"/>
      <c r="I4" s="1"/>
      <c r="J4" s="1"/>
    </row>
    <row r="5" spans="1:10" ht="25.5">
      <c r="A5" s="5" t="s">
        <v>4</v>
      </c>
      <c r="B5" s="5" t="s">
        <v>5</v>
      </c>
      <c r="C5" s="86" t="s">
        <v>46</v>
      </c>
      <c r="D5" s="5" t="s">
        <v>63</v>
      </c>
      <c r="E5" s="5" t="s">
        <v>6</v>
      </c>
      <c r="F5" s="23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1:11" ht="12.75">
      <c r="A6" s="57" t="s">
        <v>12</v>
      </c>
      <c r="B6" s="8" t="s">
        <v>26</v>
      </c>
      <c r="C6" s="8"/>
      <c r="D6" s="7" t="s">
        <v>13</v>
      </c>
      <c r="E6" s="7">
        <v>20</v>
      </c>
      <c r="F6" s="71"/>
      <c r="G6" s="72">
        <f aca="true" t="shared" si="0" ref="G6:G25">(F6*H6)+F6</f>
        <v>0</v>
      </c>
      <c r="H6" s="21"/>
      <c r="I6" s="22">
        <f aca="true" t="shared" si="1" ref="I6:I23">F6*E6</f>
        <v>0</v>
      </c>
      <c r="J6" s="22">
        <f aca="true" t="shared" si="2" ref="J6:J23">(I6*H6)+I6</f>
        <v>0</v>
      </c>
      <c r="K6" s="125" t="s">
        <v>74</v>
      </c>
    </row>
    <row r="7" spans="1:11" ht="12.75">
      <c r="A7" s="57" t="s">
        <v>14</v>
      </c>
      <c r="B7" s="8" t="s">
        <v>27</v>
      </c>
      <c r="C7" s="8"/>
      <c r="D7" s="7" t="s">
        <v>13</v>
      </c>
      <c r="E7" s="7">
        <v>8</v>
      </c>
      <c r="F7" s="71"/>
      <c r="G7" s="72">
        <f t="shared" si="0"/>
        <v>0</v>
      </c>
      <c r="H7" s="21"/>
      <c r="I7" s="22">
        <f t="shared" si="1"/>
        <v>0</v>
      </c>
      <c r="J7" s="22">
        <f t="shared" si="2"/>
        <v>0</v>
      </c>
      <c r="K7" s="125" t="s">
        <v>74</v>
      </c>
    </row>
    <row r="8" spans="1:11" ht="12.75">
      <c r="A8" s="57" t="s">
        <v>15</v>
      </c>
      <c r="B8" s="8" t="s">
        <v>28</v>
      </c>
      <c r="C8" s="8"/>
      <c r="D8" s="7" t="s">
        <v>13</v>
      </c>
      <c r="E8" s="7">
        <v>30</v>
      </c>
      <c r="F8" s="71"/>
      <c r="G8" s="72">
        <f t="shared" si="0"/>
        <v>0</v>
      </c>
      <c r="H8" s="21"/>
      <c r="I8" s="22">
        <f t="shared" si="1"/>
        <v>0</v>
      </c>
      <c r="J8" s="22">
        <f t="shared" si="2"/>
        <v>0</v>
      </c>
      <c r="K8" s="125" t="s">
        <v>74</v>
      </c>
    </row>
    <row r="9" spans="1:11" ht="38.25">
      <c r="A9" s="57" t="s">
        <v>16</v>
      </c>
      <c r="B9" s="15" t="s">
        <v>237</v>
      </c>
      <c r="C9" s="8"/>
      <c r="D9" s="7" t="s">
        <v>13</v>
      </c>
      <c r="E9" s="7">
        <v>22</v>
      </c>
      <c r="F9" s="71"/>
      <c r="G9" s="72">
        <f t="shared" si="0"/>
        <v>0</v>
      </c>
      <c r="H9" s="21"/>
      <c r="I9" s="22">
        <f t="shared" si="1"/>
        <v>0</v>
      </c>
      <c r="J9" s="22">
        <f t="shared" si="2"/>
        <v>0</v>
      </c>
      <c r="K9" s="125" t="s">
        <v>74</v>
      </c>
    </row>
    <row r="10" spans="1:11" ht="12.75">
      <c r="A10" s="57" t="s">
        <v>18</v>
      </c>
      <c r="B10" s="8" t="s">
        <v>29</v>
      </c>
      <c r="C10" s="8"/>
      <c r="D10" s="7" t="s">
        <v>13</v>
      </c>
      <c r="E10" s="7">
        <v>20</v>
      </c>
      <c r="F10" s="71"/>
      <c r="G10" s="72">
        <f t="shared" si="0"/>
        <v>0</v>
      </c>
      <c r="H10" s="21"/>
      <c r="I10" s="22">
        <f t="shared" si="1"/>
        <v>0</v>
      </c>
      <c r="J10" s="22">
        <f t="shared" si="2"/>
        <v>0</v>
      </c>
      <c r="K10" s="125" t="s">
        <v>74</v>
      </c>
    </row>
    <row r="11" spans="1:11" ht="12.75">
      <c r="A11" s="57" t="s">
        <v>19</v>
      </c>
      <c r="B11" s="8" t="s">
        <v>30</v>
      </c>
      <c r="C11" s="8"/>
      <c r="D11" s="7" t="s">
        <v>13</v>
      </c>
      <c r="E11" s="7">
        <v>8</v>
      </c>
      <c r="F11" s="71"/>
      <c r="G11" s="72">
        <f t="shared" si="0"/>
        <v>0</v>
      </c>
      <c r="H11" s="21"/>
      <c r="I11" s="22">
        <f t="shared" si="1"/>
        <v>0</v>
      </c>
      <c r="J11" s="22">
        <f t="shared" si="2"/>
        <v>0</v>
      </c>
      <c r="K11" s="125" t="s">
        <v>74</v>
      </c>
    </row>
    <row r="12" spans="1:11" ht="12.75">
      <c r="A12" s="57" t="s">
        <v>20</v>
      </c>
      <c r="B12" s="8" t="s">
        <v>31</v>
      </c>
      <c r="C12" s="8"/>
      <c r="D12" s="7" t="s">
        <v>13</v>
      </c>
      <c r="E12" s="7">
        <v>30</v>
      </c>
      <c r="F12" s="71"/>
      <c r="G12" s="72">
        <f t="shared" si="0"/>
        <v>0</v>
      </c>
      <c r="H12" s="21"/>
      <c r="I12" s="22">
        <f t="shared" si="1"/>
        <v>0</v>
      </c>
      <c r="J12" s="22">
        <f t="shared" si="2"/>
        <v>0</v>
      </c>
      <c r="K12" s="125" t="s">
        <v>74</v>
      </c>
    </row>
    <row r="13" spans="1:11" ht="38.25">
      <c r="A13" s="57" t="s">
        <v>21</v>
      </c>
      <c r="B13" s="15" t="s">
        <v>238</v>
      </c>
      <c r="C13" s="8"/>
      <c r="D13" s="7" t="s">
        <v>13</v>
      </c>
      <c r="E13" s="7">
        <v>22</v>
      </c>
      <c r="F13" s="71"/>
      <c r="G13" s="72">
        <f t="shared" si="0"/>
        <v>0</v>
      </c>
      <c r="H13" s="21"/>
      <c r="I13" s="22">
        <f t="shared" si="1"/>
        <v>0</v>
      </c>
      <c r="J13" s="22">
        <f t="shared" si="2"/>
        <v>0</v>
      </c>
      <c r="K13" s="125" t="s">
        <v>74</v>
      </c>
    </row>
    <row r="14" spans="1:11" ht="12.75">
      <c r="A14" s="57" t="s">
        <v>22</v>
      </c>
      <c r="B14" s="8" t="s">
        <v>32</v>
      </c>
      <c r="C14" s="8"/>
      <c r="D14" s="9" t="s">
        <v>50</v>
      </c>
      <c r="E14" s="7">
        <v>120</v>
      </c>
      <c r="F14" s="71"/>
      <c r="G14" s="72">
        <f t="shared" si="0"/>
        <v>0</v>
      </c>
      <c r="H14" s="21"/>
      <c r="I14" s="22">
        <f t="shared" si="1"/>
        <v>0</v>
      </c>
      <c r="J14" s="22">
        <f t="shared" si="2"/>
        <v>0</v>
      </c>
      <c r="K14" s="125" t="s">
        <v>75</v>
      </c>
    </row>
    <row r="15" spans="1:11" ht="13.5" customHeight="1">
      <c r="A15" s="57" t="s">
        <v>24</v>
      </c>
      <c r="B15" s="8" t="s">
        <v>82</v>
      </c>
      <c r="C15" s="8"/>
      <c r="D15" s="9" t="s">
        <v>50</v>
      </c>
      <c r="E15" s="7">
        <v>120</v>
      </c>
      <c r="F15" s="71"/>
      <c r="G15" s="72">
        <f t="shared" si="0"/>
        <v>0</v>
      </c>
      <c r="H15" s="21"/>
      <c r="I15" s="22">
        <f t="shared" si="1"/>
        <v>0</v>
      </c>
      <c r="J15" s="22">
        <f t="shared" si="2"/>
        <v>0</v>
      </c>
      <c r="K15" s="125" t="s">
        <v>76</v>
      </c>
    </row>
    <row r="16" spans="1:11" ht="12.75">
      <c r="A16" s="57" t="s">
        <v>33</v>
      </c>
      <c r="B16" s="8" t="s">
        <v>34</v>
      </c>
      <c r="C16" s="8"/>
      <c r="D16" s="7" t="s">
        <v>17</v>
      </c>
      <c r="E16" s="7">
        <v>20</v>
      </c>
      <c r="F16" s="71"/>
      <c r="G16" s="72">
        <f t="shared" si="0"/>
        <v>0</v>
      </c>
      <c r="H16" s="21"/>
      <c r="I16" s="22">
        <f t="shared" si="1"/>
        <v>0</v>
      </c>
      <c r="J16" s="22">
        <f t="shared" si="2"/>
        <v>0</v>
      </c>
      <c r="K16" s="126" t="s">
        <v>75</v>
      </c>
    </row>
    <row r="17" spans="1:11" ht="12.75">
      <c r="A17" s="57" t="s">
        <v>35</v>
      </c>
      <c r="B17" s="8" t="s">
        <v>85</v>
      </c>
      <c r="C17" s="8"/>
      <c r="D17" s="7" t="s">
        <v>17</v>
      </c>
      <c r="E17" s="7">
        <v>30</v>
      </c>
      <c r="F17" s="71"/>
      <c r="G17" s="72">
        <f t="shared" si="0"/>
        <v>0</v>
      </c>
      <c r="H17" s="21"/>
      <c r="I17" s="22">
        <f t="shared" si="1"/>
        <v>0</v>
      </c>
      <c r="J17" s="22">
        <f t="shared" si="2"/>
        <v>0</v>
      </c>
      <c r="K17" s="126" t="s">
        <v>75</v>
      </c>
    </row>
    <row r="18" spans="1:11" ht="12.75">
      <c r="A18" s="57" t="s">
        <v>36</v>
      </c>
      <c r="B18" s="8" t="s">
        <v>37</v>
      </c>
      <c r="C18" s="8"/>
      <c r="D18" s="7" t="s">
        <v>17</v>
      </c>
      <c r="E18" s="7">
        <v>35</v>
      </c>
      <c r="F18" s="71"/>
      <c r="G18" s="72">
        <f t="shared" si="0"/>
        <v>0</v>
      </c>
      <c r="H18" s="21"/>
      <c r="I18" s="22">
        <f t="shared" si="1"/>
        <v>0</v>
      </c>
      <c r="J18" s="22">
        <f t="shared" si="2"/>
        <v>0</v>
      </c>
      <c r="K18" s="126" t="s">
        <v>75</v>
      </c>
    </row>
    <row r="19" spans="1:11" ht="12.75">
      <c r="A19" s="57" t="s">
        <v>38</v>
      </c>
      <c r="B19" s="8" t="s">
        <v>86</v>
      </c>
      <c r="C19" s="8"/>
      <c r="D19" s="7" t="s">
        <v>17</v>
      </c>
      <c r="E19" s="7">
        <v>35</v>
      </c>
      <c r="F19" s="71"/>
      <c r="G19" s="72">
        <f t="shared" si="0"/>
        <v>0</v>
      </c>
      <c r="H19" s="21"/>
      <c r="I19" s="22">
        <f t="shared" si="1"/>
        <v>0</v>
      </c>
      <c r="J19" s="22">
        <f t="shared" si="2"/>
        <v>0</v>
      </c>
      <c r="K19" s="126" t="s">
        <v>75</v>
      </c>
    </row>
    <row r="20" spans="1:11" ht="12.75">
      <c r="A20" s="57" t="s">
        <v>39</v>
      </c>
      <c r="B20" s="8" t="s">
        <v>40</v>
      </c>
      <c r="C20" s="8"/>
      <c r="D20" s="7" t="s">
        <v>17</v>
      </c>
      <c r="E20" s="7">
        <v>35</v>
      </c>
      <c r="F20" s="71"/>
      <c r="G20" s="72">
        <f t="shared" si="0"/>
        <v>0</v>
      </c>
      <c r="H20" s="21"/>
      <c r="I20" s="22">
        <f t="shared" si="1"/>
        <v>0</v>
      </c>
      <c r="J20" s="22">
        <f t="shared" si="2"/>
        <v>0</v>
      </c>
      <c r="K20" s="126" t="s">
        <v>75</v>
      </c>
    </row>
    <row r="21" spans="1:11" ht="12.75">
      <c r="A21" s="57" t="s">
        <v>41</v>
      </c>
      <c r="B21" s="8" t="s">
        <v>42</v>
      </c>
      <c r="C21" s="8"/>
      <c r="D21" s="7" t="s">
        <v>17</v>
      </c>
      <c r="E21" s="9">
        <v>10</v>
      </c>
      <c r="F21" s="71"/>
      <c r="G21" s="72">
        <f t="shared" si="0"/>
        <v>0</v>
      </c>
      <c r="H21" s="21"/>
      <c r="I21" s="22">
        <f t="shared" si="1"/>
        <v>0</v>
      </c>
      <c r="J21" s="22">
        <f t="shared" si="2"/>
        <v>0</v>
      </c>
      <c r="K21" s="126" t="s">
        <v>75</v>
      </c>
    </row>
    <row r="22" spans="1:11" ht="18" customHeight="1">
      <c r="A22" s="57" t="s">
        <v>43</v>
      </c>
      <c r="B22" s="8" t="s">
        <v>84</v>
      </c>
      <c r="C22" s="8"/>
      <c r="D22" s="7" t="s">
        <v>17</v>
      </c>
      <c r="E22" s="7">
        <v>2</v>
      </c>
      <c r="F22" s="71"/>
      <c r="G22" s="72">
        <f t="shared" si="0"/>
        <v>0</v>
      </c>
      <c r="H22" s="21"/>
      <c r="I22" s="22">
        <f t="shared" si="1"/>
        <v>0</v>
      </c>
      <c r="J22" s="22">
        <f t="shared" si="2"/>
        <v>0</v>
      </c>
      <c r="K22" s="126" t="s">
        <v>75</v>
      </c>
    </row>
    <row r="23" spans="1:11" ht="14.25" customHeight="1">
      <c r="A23" s="57" t="s">
        <v>65</v>
      </c>
      <c r="B23" s="8" t="s">
        <v>44</v>
      </c>
      <c r="C23" s="8"/>
      <c r="D23" s="7" t="s">
        <v>13</v>
      </c>
      <c r="E23" s="7">
        <v>1</v>
      </c>
      <c r="F23" s="71"/>
      <c r="G23" s="72">
        <f t="shared" si="0"/>
        <v>0</v>
      </c>
      <c r="H23" s="21"/>
      <c r="I23" s="22">
        <f t="shared" si="1"/>
        <v>0</v>
      </c>
      <c r="J23" s="22">
        <f t="shared" si="2"/>
        <v>0</v>
      </c>
      <c r="K23" s="126" t="s">
        <v>75</v>
      </c>
    </row>
    <row r="24" spans="1:11" ht="51">
      <c r="A24" s="57" t="s">
        <v>66</v>
      </c>
      <c r="B24" s="8" t="s">
        <v>239</v>
      </c>
      <c r="C24" s="8"/>
      <c r="D24" s="7" t="s">
        <v>17</v>
      </c>
      <c r="E24" s="7">
        <v>2</v>
      </c>
      <c r="F24" s="71"/>
      <c r="G24" s="72">
        <f t="shared" si="0"/>
        <v>0</v>
      </c>
      <c r="H24" s="21"/>
      <c r="I24" s="22">
        <f>F24*E24</f>
        <v>0</v>
      </c>
      <c r="J24" s="22">
        <f>(I24*H24)+I24</f>
        <v>0</v>
      </c>
      <c r="K24" s="126" t="s">
        <v>75</v>
      </c>
    </row>
    <row r="25" spans="1:11" ht="111" customHeight="1">
      <c r="A25" s="57" t="s">
        <v>67</v>
      </c>
      <c r="B25" s="15" t="s">
        <v>240</v>
      </c>
      <c r="C25" s="8"/>
      <c r="D25" s="7" t="s">
        <v>17</v>
      </c>
      <c r="E25" s="7">
        <v>1</v>
      </c>
      <c r="F25" s="71"/>
      <c r="G25" s="72">
        <f t="shared" si="0"/>
        <v>0</v>
      </c>
      <c r="H25" s="21"/>
      <c r="I25" s="22">
        <f>F25*E25</f>
        <v>0</v>
      </c>
      <c r="J25" s="22">
        <f>(I25*H25)+I25</f>
        <v>0</v>
      </c>
      <c r="K25" s="126" t="s">
        <v>75</v>
      </c>
    </row>
    <row r="26" spans="1:11" ht="15.75" customHeight="1">
      <c r="A26" s="59"/>
      <c r="B26" s="232" t="s">
        <v>23</v>
      </c>
      <c r="C26" s="233"/>
      <c r="D26" s="233"/>
      <c r="E26" s="233"/>
      <c r="F26" s="233"/>
      <c r="G26" s="233"/>
      <c r="H26" s="234"/>
      <c r="I26" s="28">
        <f>SUM(I6:I25)</f>
        <v>0</v>
      </c>
      <c r="J26" s="28">
        <f>SUM(J6:J25)</f>
        <v>0</v>
      </c>
      <c r="K26" s="58"/>
    </row>
    <row r="27" spans="1:11" ht="15.75" customHeight="1">
      <c r="A27" s="128"/>
      <c r="B27" s="129"/>
      <c r="C27" s="129"/>
      <c r="D27" s="130"/>
      <c r="E27" s="130"/>
      <c r="F27" s="131"/>
      <c r="G27" s="237" t="s">
        <v>103</v>
      </c>
      <c r="H27" s="238"/>
      <c r="I27" s="239"/>
      <c r="J27" s="28">
        <f>J26-I26</f>
        <v>0</v>
      </c>
      <c r="K27" s="58"/>
    </row>
    <row r="28" spans="1:10" ht="87.75" customHeight="1">
      <c r="A28" s="235" t="s">
        <v>124</v>
      </c>
      <c r="B28" s="236"/>
      <c r="C28" s="236"/>
      <c r="D28" s="236"/>
      <c r="E28" s="236"/>
      <c r="F28" s="236"/>
      <c r="G28" s="236"/>
      <c r="H28" s="236"/>
      <c r="I28" s="236"/>
      <c r="J28" s="236"/>
    </row>
    <row r="29" ht="25.5" customHeight="1">
      <c r="K29" s="87"/>
    </row>
    <row r="30" spans="1:10" s="145" customFormat="1" ht="47.25" customHeight="1">
      <c r="A30" s="225" t="s">
        <v>215</v>
      </c>
      <c r="B30" s="231"/>
      <c r="C30" s="231"/>
      <c r="D30" s="231"/>
      <c r="E30" s="231"/>
      <c r="F30" s="231"/>
      <c r="G30" s="231"/>
      <c r="H30" s="231"/>
      <c r="I30" s="231"/>
      <c r="J30" s="231"/>
    </row>
    <row r="31" spans="1:4" ht="15.75">
      <c r="A31" s="1"/>
      <c r="B31" s="221" t="s">
        <v>228</v>
      </c>
      <c r="D31" s="58"/>
    </row>
    <row r="32" spans="1:10" ht="19.5" customHeight="1">
      <c r="A32" s="1"/>
      <c r="B32" s="223" t="s">
        <v>229</v>
      </c>
      <c r="C32" s="223"/>
      <c r="D32" s="223"/>
      <c r="E32" s="223"/>
      <c r="F32" s="223"/>
      <c r="G32" s="223"/>
      <c r="H32" s="223"/>
      <c r="I32" s="223"/>
      <c r="J32" s="223"/>
    </row>
    <row r="33" spans="2:10" ht="12.75">
      <c r="B33" s="223"/>
      <c r="C33" s="223"/>
      <c r="D33" s="223"/>
      <c r="E33" s="223"/>
      <c r="F33" s="223"/>
      <c r="G33" s="223"/>
      <c r="H33" s="223"/>
      <c r="I33" s="223"/>
      <c r="J33" s="223"/>
    </row>
  </sheetData>
  <mergeCells count="5">
    <mergeCell ref="A30:J30"/>
    <mergeCell ref="B32:J33"/>
    <mergeCell ref="B26:H26"/>
    <mergeCell ref="A28:J28"/>
    <mergeCell ref="G27:I27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3"/>
  <sheetViews>
    <sheetView workbookViewId="0" topLeftCell="A1">
      <selection activeCell="B16" sqref="B16"/>
    </sheetView>
  </sheetViews>
  <sheetFormatPr defaultColWidth="9.00390625" defaultRowHeight="12.75"/>
  <cols>
    <col min="1" max="1" width="3.875" style="0" customWidth="1"/>
    <col min="2" max="2" width="51.625" style="0" customWidth="1"/>
    <col min="4" max="4" width="6.25390625" style="0" customWidth="1"/>
    <col min="5" max="5" width="7.625" style="0" customWidth="1"/>
    <col min="9" max="10" width="10.25390625" style="0" bestFit="1" customWidth="1"/>
  </cols>
  <sheetData>
    <row r="1" spans="1:10" ht="12.75">
      <c r="A1" s="1"/>
      <c r="B1" s="1"/>
      <c r="C1" s="1"/>
      <c r="D1" s="1"/>
      <c r="E1" s="1"/>
      <c r="F1" s="1"/>
      <c r="G1" s="1" t="s">
        <v>91</v>
      </c>
      <c r="H1" s="1"/>
      <c r="I1" s="1"/>
      <c r="J1" s="2"/>
    </row>
    <row r="2" spans="1:10" ht="12.75">
      <c r="A2" s="4" t="s">
        <v>131</v>
      </c>
      <c r="B2" s="4"/>
      <c r="C2" s="1"/>
      <c r="D2" s="1" t="s">
        <v>45</v>
      </c>
      <c r="E2" s="1"/>
      <c r="F2" s="1"/>
      <c r="G2" s="10" t="s">
        <v>77</v>
      </c>
      <c r="H2" s="1"/>
      <c r="I2" s="1"/>
      <c r="J2" s="1"/>
    </row>
    <row r="3" spans="1:10" ht="12.75">
      <c r="A3" s="1"/>
      <c r="B3" s="1"/>
      <c r="C3" s="4"/>
      <c r="D3" s="1"/>
      <c r="E3" s="1"/>
      <c r="F3" s="1"/>
      <c r="G3" s="1"/>
      <c r="H3" s="1"/>
      <c r="I3" s="1"/>
      <c r="J3" s="1"/>
    </row>
    <row r="4" spans="1:10" ht="54">
      <c r="A4" s="6" t="s">
        <v>4</v>
      </c>
      <c r="B4" s="6" t="s">
        <v>5</v>
      </c>
      <c r="C4" s="29" t="s">
        <v>46</v>
      </c>
      <c r="D4" s="11" t="s">
        <v>63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75" customHeight="1">
      <c r="A5" s="7" t="s">
        <v>12</v>
      </c>
      <c r="B5" s="8" t="s">
        <v>167</v>
      </c>
      <c r="C5" s="7"/>
      <c r="D5" s="12" t="s">
        <v>47</v>
      </c>
      <c r="E5" s="14">
        <v>250</v>
      </c>
      <c r="F5" s="132"/>
      <c r="G5" s="54">
        <f>(F5*H5)+F5</f>
        <v>0</v>
      </c>
      <c r="H5" s="26"/>
      <c r="I5" s="25">
        <f>E5*F5</f>
        <v>0</v>
      </c>
      <c r="J5" s="25">
        <f>(I5*H5)+I5</f>
        <v>0</v>
      </c>
    </row>
    <row r="6" spans="1:10" ht="31.5" customHeight="1">
      <c r="A6" s="7" t="s">
        <v>14</v>
      </c>
      <c r="B6" s="97" t="s">
        <v>48</v>
      </c>
      <c r="C6" s="31"/>
      <c r="D6" s="32" t="s">
        <v>17</v>
      </c>
      <c r="E6" s="33">
        <v>5</v>
      </c>
      <c r="F6" s="132"/>
      <c r="G6" s="54">
        <f>(F6*H6)+F6</f>
        <v>0</v>
      </c>
      <c r="H6" s="34"/>
      <c r="I6" s="25">
        <f>E6*F6</f>
        <v>0</v>
      </c>
      <c r="J6" s="25">
        <f>(I6*H6)+I6</f>
        <v>0</v>
      </c>
    </row>
    <row r="7" spans="1:10" ht="25.5" customHeight="1">
      <c r="A7" s="30"/>
      <c r="B7" s="228" t="s">
        <v>23</v>
      </c>
      <c r="C7" s="242"/>
      <c r="D7" s="242"/>
      <c r="E7" s="242"/>
      <c r="F7" s="242"/>
      <c r="G7" s="242"/>
      <c r="H7" s="243"/>
      <c r="I7" s="177">
        <f>SUM(I5:I6)</f>
        <v>0</v>
      </c>
      <c r="J7" s="178">
        <f>SUM(J5:J6)</f>
        <v>0</v>
      </c>
    </row>
    <row r="8" spans="1:10" ht="26.25" customHeight="1">
      <c r="A8" s="102"/>
      <c r="B8" s="76"/>
      <c r="C8" s="103"/>
      <c r="D8" s="102"/>
      <c r="E8" s="114"/>
      <c r="F8" s="115"/>
      <c r="G8" s="112" t="s">
        <v>103</v>
      </c>
      <c r="H8" s="113">
        <f>J7-I7</f>
        <v>0</v>
      </c>
      <c r="I8" s="104"/>
      <c r="J8" s="105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51" customHeight="1">
      <c r="A10" s="240" t="s">
        <v>241</v>
      </c>
      <c r="B10" s="241"/>
      <c r="C10" s="241"/>
      <c r="D10" s="241"/>
      <c r="E10" s="241"/>
      <c r="F10" s="241"/>
      <c r="G10" s="241"/>
      <c r="H10" s="241"/>
      <c r="I10" s="241"/>
      <c r="J10" s="241"/>
    </row>
    <row r="11" spans="2:4" ht="15.75">
      <c r="B11" s="221" t="s">
        <v>228</v>
      </c>
      <c r="D11" s="58"/>
    </row>
    <row r="12" spans="2:10" ht="21" customHeight="1">
      <c r="B12" s="223" t="s">
        <v>229</v>
      </c>
      <c r="C12" s="223"/>
      <c r="D12" s="223"/>
      <c r="E12" s="223"/>
      <c r="F12" s="223"/>
      <c r="G12" s="223"/>
      <c r="H12" s="223"/>
      <c r="I12" s="223"/>
      <c r="J12" s="223"/>
    </row>
    <row r="13" spans="2:10" ht="12.75">
      <c r="B13" s="223"/>
      <c r="C13" s="223"/>
      <c r="D13" s="223"/>
      <c r="E13" s="223"/>
      <c r="F13" s="223"/>
      <c r="G13" s="223"/>
      <c r="H13" s="223"/>
      <c r="I13" s="223"/>
      <c r="J13" s="223"/>
    </row>
  </sheetData>
  <mergeCells count="3">
    <mergeCell ref="A10:J10"/>
    <mergeCell ref="B7:H7"/>
    <mergeCell ref="B12:J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J18"/>
  <sheetViews>
    <sheetView workbookViewId="0" topLeftCell="A4">
      <selection activeCell="B16" sqref="B16:J18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8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  <col min="9" max="10" width="10.25390625" style="0" bestFit="1" customWidth="1"/>
  </cols>
  <sheetData>
    <row r="1" ht="12.75">
      <c r="G1" t="s">
        <v>90</v>
      </c>
    </row>
    <row r="2" spans="1:3" ht="12.75">
      <c r="A2" s="1"/>
      <c r="B2" s="4" t="s">
        <v>108</v>
      </c>
      <c r="C2" s="1"/>
    </row>
    <row r="3" spans="1:9" ht="30.75" customHeight="1">
      <c r="A3" s="1"/>
      <c r="B3" s="1"/>
      <c r="C3" s="1" t="s">
        <v>45</v>
      </c>
      <c r="D3" s="1"/>
      <c r="E3" s="1"/>
      <c r="F3" s="1" t="s">
        <v>77</v>
      </c>
      <c r="G3" s="1"/>
      <c r="H3" s="1"/>
      <c r="I3" s="2"/>
    </row>
    <row r="4" spans="1:10" ht="43.5" customHeight="1">
      <c r="A4" s="11" t="s">
        <v>4</v>
      </c>
      <c r="B4" s="11" t="s">
        <v>5</v>
      </c>
      <c r="C4" s="46" t="s">
        <v>46</v>
      </c>
      <c r="D4" s="11" t="s">
        <v>63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</row>
    <row r="5" spans="1:10" ht="16.5" customHeight="1">
      <c r="A5" s="11" t="s">
        <v>12</v>
      </c>
      <c r="B5" s="11" t="s">
        <v>14</v>
      </c>
      <c r="C5" s="11" t="s">
        <v>15</v>
      </c>
      <c r="D5" s="11" t="s">
        <v>16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24</v>
      </c>
    </row>
    <row r="6" spans="1:10" ht="32.25" customHeight="1">
      <c r="A6" s="12" t="s">
        <v>12</v>
      </c>
      <c r="B6" s="8" t="s">
        <v>83</v>
      </c>
      <c r="C6" s="8"/>
      <c r="D6" s="12" t="s">
        <v>50</v>
      </c>
      <c r="E6" s="14">
        <v>400</v>
      </c>
      <c r="F6" s="141"/>
      <c r="G6" s="142">
        <f aca="true" t="shared" si="0" ref="G6:G11">(F6*H6)+F6</f>
        <v>0</v>
      </c>
      <c r="H6" s="143"/>
      <c r="I6" s="142">
        <f aca="true" t="shared" si="1" ref="I6:I11">E6*F6</f>
        <v>0</v>
      </c>
      <c r="J6" s="142">
        <f aca="true" t="shared" si="2" ref="J6:J11">(I6*H6)+I6</f>
        <v>0</v>
      </c>
    </row>
    <row r="7" spans="1:10" ht="51" customHeight="1">
      <c r="A7" s="12" t="s">
        <v>14</v>
      </c>
      <c r="B7" s="8" t="s">
        <v>95</v>
      </c>
      <c r="C7" s="8"/>
      <c r="D7" s="12" t="s">
        <v>13</v>
      </c>
      <c r="E7" s="14">
        <v>1</v>
      </c>
      <c r="F7" s="141"/>
      <c r="G7" s="142">
        <f t="shared" si="0"/>
        <v>0</v>
      </c>
      <c r="H7" s="143"/>
      <c r="I7" s="142">
        <f t="shared" si="1"/>
        <v>0</v>
      </c>
      <c r="J7" s="142">
        <f t="shared" si="2"/>
        <v>0</v>
      </c>
    </row>
    <row r="8" spans="1:10" ht="36" customHeight="1">
      <c r="A8" s="12" t="s">
        <v>15</v>
      </c>
      <c r="B8" s="8" t="s">
        <v>220</v>
      </c>
      <c r="C8" s="8"/>
      <c r="D8" s="12" t="s">
        <v>17</v>
      </c>
      <c r="E8" s="14">
        <v>50</v>
      </c>
      <c r="F8" s="141"/>
      <c r="G8" s="142">
        <f t="shared" si="0"/>
        <v>0</v>
      </c>
      <c r="H8" s="143"/>
      <c r="I8" s="142">
        <f t="shared" si="1"/>
        <v>0</v>
      </c>
      <c r="J8" s="142">
        <f t="shared" si="2"/>
        <v>0</v>
      </c>
    </row>
    <row r="9" spans="1:10" ht="36.75" customHeight="1">
      <c r="A9" s="12" t="s">
        <v>16</v>
      </c>
      <c r="B9" s="8" t="s">
        <v>49</v>
      </c>
      <c r="C9" s="8"/>
      <c r="D9" s="12" t="s">
        <v>17</v>
      </c>
      <c r="E9" s="14">
        <v>50</v>
      </c>
      <c r="F9" s="141"/>
      <c r="G9" s="142">
        <f t="shared" si="0"/>
        <v>0</v>
      </c>
      <c r="H9" s="143"/>
      <c r="I9" s="142">
        <f t="shared" si="1"/>
        <v>0</v>
      </c>
      <c r="J9" s="142">
        <f t="shared" si="2"/>
        <v>0</v>
      </c>
    </row>
    <row r="10" spans="1:10" ht="36.75" customHeight="1">
      <c r="A10" s="12" t="s">
        <v>18</v>
      </c>
      <c r="B10" s="8" t="s">
        <v>123</v>
      </c>
      <c r="C10" s="8"/>
      <c r="D10" s="12" t="s">
        <v>17</v>
      </c>
      <c r="E10" s="14">
        <v>10</v>
      </c>
      <c r="F10" s="141"/>
      <c r="G10" s="142">
        <f t="shared" si="0"/>
        <v>0</v>
      </c>
      <c r="H10" s="143"/>
      <c r="I10" s="142">
        <f>E10*F10</f>
        <v>0</v>
      </c>
      <c r="J10" s="142">
        <f>(I10*H10)+I10</f>
        <v>0</v>
      </c>
    </row>
    <row r="11" spans="1:10" ht="39" customHeight="1">
      <c r="A11" s="12" t="s">
        <v>19</v>
      </c>
      <c r="B11" s="8" t="s">
        <v>112</v>
      </c>
      <c r="C11" s="8"/>
      <c r="D11" s="12" t="s">
        <v>17</v>
      </c>
      <c r="E11" s="14">
        <v>60</v>
      </c>
      <c r="F11" s="141"/>
      <c r="G11" s="142">
        <f t="shared" si="0"/>
        <v>0</v>
      </c>
      <c r="H11" s="143"/>
      <c r="I11" s="142">
        <f t="shared" si="1"/>
        <v>0</v>
      </c>
      <c r="J11" s="142">
        <f t="shared" si="2"/>
        <v>0</v>
      </c>
    </row>
    <row r="12" spans="1:10" ht="21.75" customHeight="1">
      <c r="A12" s="13"/>
      <c r="B12" s="244" t="s">
        <v>23</v>
      </c>
      <c r="C12" s="245"/>
      <c r="D12" s="245"/>
      <c r="E12" s="245"/>
      <c r="F12" s="245"/>
      <c r="G12" s="245"/>
      <c r="H12" s="246"/>
      <c r="I12" s="179">
        <f>SUM(I6:I11)</f>
        <v>0</v>
      </c>
      <c r="J12" s="180">
        <f>SUM(J6:J11)</f>
        <v>0</v>
      </c>
    </row>
    <row r="13" spans="1:10" ht="12.75">
      <c r="A13" s="102"/>
      <c r="B13" s="103"/>
      <c r="C13" s="103"/>
      <c r="D13" s="107"/>
      <c r="E13" s="107"/>
      <c r="F13" s="109"/>
      <c r="G13" s="110" t="s">
        <v>102</v>
      </c>
      <c r="H13" s="111"/>
      <c r="I13" s="27">
        <f>J12-I12</f>
        <v>0</v>
      </c>
      <c r="J13" s="108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2:4" ht="15.75">
      <c r="B16" s="221" t="s">
        <v>228</v>
      </c>
      <c r="D16" s="58"/>
    </row>
    <row r="17" spans="2:10" ht="20.25" customHeight="1">
      <c r="B17" s="223" t="s">
        <v>229</v>
      </c>
      <c r="C17" s="223"/>
      <c r="D17" s="223"/>
      <c r="E17" s="223"/>
      <c r="F17" s="223"/>
      <c r="G17" s="223"/>
      <c r="H17" s="223"/>
      <c r="I17" s="223"/>
      <c r="J17" s="223"/>
    </row>
    <row r="18" spans="2:10" ht="12.75">
      <c r="B18" s="223"/>
      <c r="C18" s="223"/>
      <c r="D18" s="223"/>
      <c r="E18" s="223"/>
      <c r="F18" s="223"/>
      <c r="G18" s="223"/>
      <c r="H18" s="223"/>
      <c r="I18" s="223"/>
      <c r="J18" s="223"/>
    </row>
  </sheetData>
  <mergeCells count="2">
    <mergeCell ref="B12:H12"/>
    <mergeCell ref="B17:J18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18"/>
  <sheetViews>
    <sheetView workbookViewId="0" topLeftCell="A10">
      <selection activeCell="B16" sqref="B16:J18"/>
    </sheetView>
  </sheetViews>
  <sheetFormatPr defaultColWidth="9.00390625" defaultRowHeight="12.75"/>
  <cols>
    <col min="1" max="1" width="3.375" style="60" customWidth="1"/>
    <col min="2" max="2" width="59.00390625" style="0" customWidth="1"/>
    <col min="3" max="3" width="9.75390625" style="0" customWidth="1"/>
    <col min="4" max="4" width="4.75390625" style="0" bestFit="1" customWidth="1"/>
    <col min="5" max="5" width="4.875" style="0" customWidth="1"/>
    <col min="6" max="7" width="8.125" style="0" bestFit="1" customWidth="1"/>
    <col min="8" max="8" width="7.625" style="0" customWidth="1"/>
    <col min="9" max="9" width="10.75390625" style="0" customWidth="1"/>
    <col min="10" max="10" width="11.25390625" style="0" customWidth="1"/>
  </cols>
  <sheetData>
    <row r="1" ht="12.75">
      <c r="I1" t="s">
        <v>109</v>
      </c>
    </row>
    <row r="2" ht="12.75">
      <c r="B2" s="4" t="s">
        <v>227</v>
      </c>
    </row>
    <row r="3" spans="2:10" ht="12.75">
      <c r="B3" s="149" t="s">
        <v>78</v>
      </c>
      <c r="C3" s="40" t="s">
        <v>130</v>
      </c>
      <c r="E3" s="40"/>
      <c r="H3" s="40" t="s">
        <v>129</v>
      </c>
      <c r="J3" s="40"/>
    </row>
    <row r="4" spans="1:10" ht="33">
      <c r="A4" s="65" t="s">
        <v>4</v>
      </c>
      <c r="B4" s="66" t="s">
        <v>5</v>
      </c>
      <c r="C4" s="66" t="s">
        <v>46</v>
      </c>
      <c r="D4" s="66" t="s">
        <v>63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 t="s">
        <v>11</v>
      </c>
    </row>
    <row r="5" spans="1:10" ht="12.75">
      <c r="A5" s="65" t="s">
        <v>12</v>
      </c>
      <c r="B5" s="65" t="s">
        <v>14</v>
      </c>
      <c r="C5" s="65" t="s">
        <v>15</v>
      </c>
      <c r="D5" s="65" t="s">
        <v>16</v>
      </c>
      <c r="E5" s="65" t="s">
        <v>18</v>
      </c>
      <c r="F5" s="65" t="s">
        <v>19</v>
      </c>
      <c r="G5" s="65" t="s">
        <v>20</v>
      </c>
      <c r="H5" s="65" t="s">
        <v>21</v>
      </c>
      <c r="I5" s="65" t="s">
        <v>22</v>
      </c>
      <c r="J5" s="65" t="s">
        <v>24</v>
      </c>
    </row>
    <row r="6" spans="1:10" ht="111.75" customHeight="1">
      <c r="A6" s="61" t="s">
        <v>12</v>
      </c>
      <c r="B6" s="19" t="s">
        <v>93</v>
      </c>
      <c r="C6" s="61"/>
      <c r="D6" s="9" t="s">
        <v>13</v>
      </c>
      <c r="E6" s="9">
        <v>1</v>
      </c>
      <c r="F6" s="123"/>
      <c r="G6" s="123">
        <f aca="true" t="shared" si="0" ref="G6:G11">(F6*H6)+F6</f>
        <v>0</v>
      </c>
      <c r="H6" s="124"/>
      <c r="I6" s="123">
        <f aca="true" t="shared" si="1" ref="I6:I11">F6*E6</f>
        <v>0</v>
      </c>
      <c r="J6" s="123">
        <f aca="true" t="shared" si="2" ref="J6:J11">(I6*H6)+I6</f>
        <v>0</v>
      </c>
    </row>
    <row r="7" spans="1:10" ht="54.75" customHeight="1">
      <c r="A7" s="61" t="s">
        <v>14</v>
      </c>
      <c r="B7" s="17" t="s">
        <v>128</v>
      </c>
      <c r="C7" s="16"/>
      <c r="D7" s="16" t="s">
        <v>125</v>
      </c>
      <c r="E7" s="9">
        <v>1</v>
      </c>
      <c r="F7" s="22"/>
      <c r="G7" s="123">
        <f t="shared" si="0"/>
        <v>0</v>
      </c>
      <c r="H7" s="124"/>
      <c r="I7" s="22">
        <f t="shared" si="1"/>
        <v>0</v>
      </c>
      <c r="J7" s="22">
        <f t="shared" si="2"/>
        <v>0</v>
      </c>
    </row>
    <row r="8" spans="1:10" ht="63.75">
      <c r="A8" s="61" t="s">
        <v>15</v>
      </c>
      <c r="B8" s="18" t="s">
        <v>51</v>
      </c>
      <c r="C8" s="16"/>
      <c r="D8" s="16" t="s">
        <v>50</v>
      </c>
      <c r="E8" s="9">
        <v>2</v>
      </c>
      <c r="F8" s="22"/>
      <c r="G8" s="123">
        <f t="shared" si="0"/>
        <v>0</v>
      </c>
      <c r="H8" s="124"/>
      <c r="I8" s="22">
        <f t="shared" si="1"/>
        <v>0</v>
      </c>
      <c r="J8" s="22">
        <f t="shared" si="2"/>
        <v>0</v>
      </c>
    </row>
    <row r="9" spans="1:10" ht="63.75">
      <c r="A9" s="61" t="s">
        <v>16</v>
      </c>
      <c r="B9" s="35" t="s">
        <v>52</v>
      </c>
      <c r="C9" s="36"/>
      <c r="D9" s="37" t="s">
        <v>17</v>
      </c>
      <c r="E9" s="38">
        <v>2</v>
      </c>
      <c r="F9" s="39"/>
      <c r="G9" s="123">
        <f t="shared" si="0"/>
        <v>0</v>
      </c>
      <c r="H9" s="124"/>
      <c r="I9" s="22">
        <f t="shared" si="1"/>
        <v>0</v>
      </c>
      <c r="J9" s="22">
        <f t="shared" si="2"/>
        <v>0</v>
      </c>
    </row>
    <row r="10" spans="1:10" ht="81.75" customHeight="1">
      <c r="A10" s="61" t="s">
        <v>18</v>
      </c>
      <c r="B10" s="148" t="s">
        <v>126</v>
      </c>
      <c r="C10" s="147"/>
      <c r="D10" s="37" t="s">
        <v>17</v>
      </c>
      <c r="E10" s="38">
        <v>10</v>
      </c>
      <c r="F10" s="39"/>
      <c r="G10" s="123">
        <f t="shared" si="0"/>
        <v>0</v>
      </c>
      <c r="H10" s="124"/>
      <c r="I10" s="22">
        <f t="shared" si="1"/>
        <v>0</v>
      </c>
      <c r="J10" s="22">
        <f t="shared" si="2"/>
        <v>0</v>
      </c>
    </row>
    <row r="11" spans="1:10" ht="84" customHeight="1">
      <c r="A11" s="61" t="s">
        <v>19</v>
      </c>
      <c r="B11" s="18" t="s">
        <v>127</v>
      </c>
      <c r="C11" s="146"/>
      <c r="D11" s="37" t="s">
        <v>17</v>
      </c>
      <c r="E11" s="38">
        <v>10</v>
      </c>
      <c r="F11" s="39"/>
      <c r="G11" s="123">
        <f t="shared" si="0"/>
        <v>0</v>
      </c>
      <c r="H11" s="124"/>
      <c r="I11" s="22">
        <f t="shared" si="1"/>
        <v>0</v>
      </c>
      <c r="J11" s="22">
        <f t="shared" si="2"/>
        <v>0</v>
      </c>
    </row>
    <row r="12" spans="1:10" ht="41.25" customHeight="1">
      <c r="A12" s="61" t="s">
        <v>20</v>
      </c>
      <c r="B12" s="15" t="s">
        <v>132</v>
      </c>
      <c r="C12" s="7"/>
      <c r="D12" s="12" t="s">
        <v>17</v>
      </c>
      <c r="E12" s="14">
        <v>1</v>
      </c>
      <c r="F12" s="133"/>
      <c r="G12" s="54">
        <f>(F12*H12)+F12</f>
        <v>0</v>
      </c>
      <c r="H12" s="26"/>
      <c r="I12" s="25">
        <f>E12*F12</f>
        <v>0</v>
      </c>
      <c r="J12" s="25">
        <f>(I12*H12)+I12</f>
        <v>0</v>
      </c>
    </row>
    <row r="13" spans="1:10" ht="21" customHeight="1">
      <c r="A13" s="62"/>
      <c r="B13" s="247" t="s">
        <v>23</v>
      </c>
      <c r="C13" s="242"/>
      <c r="D13" s="242"/>
      <c r="E13" s="242"/>
      <c r="F13" s="242"/>
      <c r="G13" s="242"/>
      <c r="H13" s="243"/>
      <c r="I13" s="28">
        <f>SUM(I6:I12)</f>
        <v>0</v>
      </c>
      <c r="J13" s="24">
        <f>SUM(J6:J12)</f>
        <v>0</v>
      </c>
    </row>
    <row r="14" spans="1:10" ht="12.75">
      <c r="A14" s="63"/>
      <c r="B14" s="1"/>
      <c r="C14" s="1"/>
      <c r="D14" s="1"/>
      <c r="E14" s="1"/>
      <c r="F14" s="218" t="s">
        <v>103</v>
      </c>
      <c r="G14" s="219"/>
      <c r="H14" s="220"/>
      <c r="I14" s="25">
        <f>J13-I13</f>
        <v>0</v>
      </c>
      <c r="J14" s="1"/>
    </row>
    <row r="16" spans="2:4" ht="15.75">
      <c r="B16" s="221" t="s">
        <v>228</v>
      </c>
      <c r="D16" s="58"/>
    </row>
    <row r="17" spans="2:10" ht="18.75" customHeight="1">
      <c r="B17" s="223" t="s">
        <v>229</v>
      </c>
      <c r="C17" s="223"/>
      <c r="D17" s="223"/>
      <c r="E17" s="223"/>
      <c r="F17" s="223"/>
      <c r="G17" s="223"/>
      <c r="H17" s="223"/>
      <c r="I17" s="223"/>
      <c r="J17" s="223"/>
    </row>
    <row r="18" spans="2:10" ht="15.75" customHeight="1">
      <c r="B18" s="223"/>
      <c r="C18" s="223"/>
      <c r="D18" s="223"/>
      <c r="E18" s="223"/>
      <c r="F18" s="223"/>
      <c r="G18" s="223"/>
      <c r="H18" s="223"/>
      <c r="I18" s="223"/>
      <c r="J18" s="223"/>
    </row>
  </sheetData>
  <mergeCells count="3">
    <mergeCell ref="F14:H14"/>
    <mergeCell ref="B13:H13"/>
    <mergeCell ref="B17:J18"/>
  </mergeCells>
  <printOptions/>
  <pageMargins left="0.7874015748031497" right="0.7874015748031497" top="0.1968503937007874" bottom="0.1968503937007874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workbookViewId="0" topLeftCell="A10">
      <selection activeCell="B21" sqref="B21"/>
    </sheetView>
  </sheetViews>
  <sheetFormatPr defaultColWidth="9.00390625" defaultRowHeight="12.75"/>
  <cols>
    <col min="1" max="1" width="3.75390625" style="60" customWidth="1"/>
    <col min="2" max="2" width="89.75390625" style="0" customWidth="1"/>
    <col min="4" max="5" width="5.125" style="0" customWidth="1"/>
    <col min="6" max="6" width="8.125" style="0" customWidth="1"/>
    <col min="7" max="7" width="9.25390625" style="0" bestFit="1" customWidth="1"/>
    <col min="8" max="8" width="6.625" style="0" customWidth="1"/>
    <col min="9" max="9" width="9.75390625" style="0" bestFit="1" customWidth="1"/>
    <col min="10" max="10" width="10.75390625" style="0" customWidth="1"/>
  </cols>
  <sheetData>
    <row r="1" spans="1:10" ht="12.75">
      <c r="A1" s="64"/>
      <c r="B1" s="3"/>
      <c r="C1" s="3"/>
      <c r="D1" s="3"/>
      <c r="E1" s="3"/>
      <c r="F1" s="3"/>
      <c r="G1" s="3"/>
      <c r="H1" s="3"/>
      <c r="I1" t="s">
        <v>110</v>
      </c>
      <c r="J1" s="2"/>
    </row>
    <row r="2" spans="1:10" ht="16.5">
      <c r="A2" s="91" t="s">
        <v>62</v>
      </c>
      <c r="B2" s="92"/>
      <c r="C2" s="90"/>
      <c r="H2" s="3"/>
      <c r="J2" s="40"/>
    </row>
    <row r="3" spans="1:10" ht="12.75">
      <c r="A3" s="64"/>
      <c r="B3" s="3"/>
      <c r="C3" s="3"/>
      <c r="D3" s="1" t="s">
        <v>88</v>
      </c>
      <c r="E3" s="3"/>
      <c r="F3" s="3"/>
      <c r="G3" s="3"/>
      <c r="H3" s="3"/>
      <c r="I3" s="3"/>
      <c r="J3" s="3"/>
    </row>
    <row r="4" spans="1:10" ht="18.75" customHeight="1">
      <c r="A4" s="64"/>
      <c r="B4" s="3"/>
      <c r="C4" s="3"/>
      <c r="D4" s="1"/>
      <c r="E4" s="250" t="s">
        <v>89</v>
      </c>
      <c r="F4" s="250"/>
      <c r="G4" s="250"/>
      <c r="H4" s="250"/>
      <c r="I4" s="250"/>
      <c r="J4" s="250"/>
    </row>
    <row r="5" spans="1:10" ht="48.75">
      <c r="A5" s="136" t="s">
        <v>4</v>
      </c>
      <c r="B5" s="99" t="s">
        <v>5</v>
      </c>
      <c r="C5" s="99" t="s">
        <v>46</v>
      </c>
      <c r="D5" s="99" t="s">
        <v>63</v>
      </c>
      <c r="E5" s="99" t="s">
        <v>6</v>
      </c>
      <c r="F5" s="99" t="s">
        <v>7</v>
      </c>
      <c r="G5" s="99" t="s">
        <v>8</v>
      </c>
      <c r="H5" s="134" t="s">
        <v>9</v>
      </c>
      <c r="I5" s="99" t="s">
        <v>10</v>
      </c>
      <c r="J5" s="99" t="s">
        <v>11</v>
      </c>
    </row>
    <row r="6" spans="1:10" ht="12.75">
      <c r="A6" s="136" t="s">
        <v>12</v>
      </c>
      <c r="B6" s="136" t="s">
        <v>14</v>
      </c>
      <c r="C6" s="136" t="s">
        <v>15</v>
      </c>
      <c r="D6" s="136" t="s">
        <v>16</v>
      </c>
      <c r="E6" s="136" t="s">
        <v>18</v>
      </c>
      <c r="F6" s="136" t="s">
        <v>19</v>
      </c>
      <c r="G6" s="136" t="s">
        <v>20</v>
      </c>
      <c r="H6" s="136" t="s">
        <v>21</v>
      </c>
      <c r="I6" s="136" t="s">
        <v>22</v>
      </c>
      <c r="J6" s="136" t="s">
        <v>24</v>
      </c>
    </row>
    <row r="7" spans="1:11" ht="38.25" customHeight="1">
      <c r="A7" s="9" t="s">
        <v>12</v>
      </c>
      <c r="B7" s="19" t="s">
        <v>96</v>
      </c>
      <c r="C7" s="79"/>
      <c r="D7" s="80" t="s">
        <v>13</v>
      </c>
      <c r="E7" s="81">
        <v>5</v>
      </c>
      <c r="F7" s="116"/>
      <c r="G7" s="82">
        <f aca="true" t="shared" si="0" ref="G7:G17">(F7*H7)+F7</f>
        <v>0</v>
      </c>
      <c r="H7" s="83"/>
      <c r="I7" s="82">
        <f aca="true" t="shared" si="1" ref="I7:I17">F7*E7</f>
        <v>0</v>
      </c>
      <c r="J7" s="82">
        <f aca="true" t="shared" si="2" ref="J7:J17">(I7*H7)+I7</f>
        <v>0</v>
      </c>
      <c r="K7" s="68"/>
    </row>
    <row r="8" spans="1:11" ht="27.75" customHeight="1">
      <c r="A8" s="9" t="s">
        <v>14</v>
      </c>
      <c r="B8" s="19" t="s">
        <v>115</v>
      </c>
      <c r="C8" s="79"/>
      <c r="D8" s="80" t="s">
        <v>13</v>
      </c>
      <c r="E8" s="81">
        <v>10</v>
      </c>
      <c r="F8" s="116"/>
      <c r="G8" s="82">
        <f t="shared" si="0"/>
        <v>0</v>
      </c>
      <c r="H8" s="83"/>
      <c r="I8" s="82">
        <f t="shared" si="1"/>
        <v>0</v>
      </c>
      <c r="J8" s="82">
        <f t="shared" si="2"/>
        <v>0</v>
      </c>
      <c r="K8" s="70"/>
    </row>
    <row r="9" spans="1:11" ht="21.75" customHeight="1">
      <c r="A9" s="9" t="s">
        <v>15</v>
      </c>
      <c r="B9" s="19" t="s">
        <v>53</v>
      </c>
      <c r="C9" s="79"/>
      <c r="D9" s="80" t="s">
        <v>13</v>
      </c>
      <c r="E9" s="81">
        <v>1</v>
      </c>
      <c r="F9" s="116"/>
      <c r="G9" s="82">
        <f t="shared" si="0"/>
        <v>0</v>
      </c>
      <c r="H9" s="83"/>
      <c r="I9" s="82">
        <f t="shared" si="1"/>
        <v>0</v>
      </c>
      <c r="J9" s="82">
        <f t="shared" si="2"/>
        <v>0</v>
      </c>
      <c r="K9" s="70"/>
    </row>
    <row r="10" spans="1:11" ht="17.25" customHeight="1">
      <c r="A10" s="9" t="s">
        <v>16</v>
      </c>
      <c r="B10" s="19" t="s">
        <v>54</v>
      </c>
      <c r="C10" s="79"/>
      <c r="D10" s="80" t="s">
        <v>13</v>
      </c>
      <c r="E10" s="81">
        <v>1</v>
      </c>
      <c r="F10" s="116"/>
      <c r="G10" s="82">
        <f t="shared" si="0"/>
        <v>0</v>
      </c>
      <c r="H10" s="83"/>
      <c r="I10" s="82">
        <f t="shared" si="1"/>
        <v>0</v>
      </c>
      <c r="J10" s="82">
        <f t="shared" si="2"/>
        <v>0</v>
      </c>
      <c r="K10" s="70"/>
    </row>
    <row r="11" spans="1:11" ht="24.75" customHeight="1">
      <c r="A11" s="9" t="s">
        <v>18</v>
      </c>
      <c r="B11" s="19" t="s">
        <v>55</v>
      </c>
      <c r="C11" s="79"/>
      <c r="D11" s="80" t="s">
        <v>13</v>
      </c>
      <c r="E11" s="81">
        <v>2</v>
      </c>
      <c r="F11" s="116"/>
      <c r="G11" s="82">
        <f t="shared" si="0"/>
        <v>0</v>
      </c>
      <c r="H11" s="83"/>
      <c r="I11" s="82">
        <f t="shared" si="1"/>
        <v>0</v>
      </c>
      <c r="J11" s="82">
        <f t="shared" si="2"/>
        <v>0</v>
      </c>
      <c r="K11" s="70"/>
    </row>
    <row r="12" spans="1:11" ht="24" customHeight="1">
      <c r="A12" s="9" t="s">
        <v>19</v>
      </c>
      <c r="B12" s="19" t="s">
        <v>56</v>
      </c>
      <c r="C12" s="79"/>
      <c r="D12" s="80" t="s">
        <v>13</v>
      </c>
      <c r="E12" s="81">
        <v>3</v>
      </c>
      <c r="F12" s="116"/>
      <c r="G12" s="82">
        <f t="shared" si="0"/>
        <v>0</v>
      </c>
      <c r="H12" s="83"/>
      <c r="I12" s="82">
        <f t="shared" si="1"/>
        <v>0</v>
      </c>
      <c r="J12" s="82">
        <f t="shared" si="2"/>
        <v>0</v>
      </c>
      <c r="K12" s="70"/>
    </row>
    <row r="13" spans="1:11" ht="12.75">
      <c r="A13" s="9" t="s">
        <v>20</v>
      </c>
      <c r="B13" s="19" t="s">
        <v>114</v>
      </c>
      <c r="C13" s="79"/>
      <c r="D13" s="80" t="s">
        <v>13</v>
      </c>
      <c r="E13" s="81">
        <v>1</v>
      </c>
      <c r="F13" s="116"/>
      <c r="G13" s="82">
        <f t="shared" si="0"/>
        <v>0</v>
      </c>
      <c r="H13" s="83"/>
      <c r="I13" s="82">
        <f t="shared" si="1"/>
        <v>0</v>
      </c>
      <c r="J13" s="82">
        <f t="shared" si="2"/>
        <v>0</v>
      </c>
      <c r="K13" s="70"/>
    </row>
    <row r="14" spans="1:11" ht="24.75" customHeight="1">
      <c r="A14" s="9" t="s">
        <v>21</v>
      </c>
      <c r="B14" s="19" t="s">
        <v>57</v>
      </c>
      <c r="C14" s="79"/>
      <c r="D14" s="80" t="s">
        <v>13</v>
      </c>
      <c r="E14" s="81">
        <v>13</v>
      </c>
      <c r="F14" s="116"/>
      <c r="G14" s="82">
        <f t="shared" si="0"/>
        <v>0</v>
      </c>
      <c r="H14" s="83"/>
      <c r="I14" s="82">
        <f t="shared" si="1"/>
        <v>0</v>
      </c>
      <c r="J14" s="82">
        <f t="shared" si="2"/>
        <v>0</v>
      </c>
      <c r="K14" s="70"/>
    </row>
    <row r="15" spans="1:11" ht="18.75" customHeight="1">
      <c r="A15" s="9" t="s">
        <v>22</v>
      </c>
      <c r="B15" s="19" t="s">
        <v>64</v>
      </c>
      <c r="C15" s="77"/>
      <c r="D15" s="81" t="s">
        <v>13</v>
      </c>
      <c r="E15" s="81">
        <v>1</v>
      </c>
      <c r="F15" s="117"/>
      <c r="G15" s="84">
        <f t="shared" si="0"/>
        <v>0</v>
      </c>
      <c r="H15" s="83"/>
      <c r="I15" s="84">
        <f t="shared" si="1"/>
        <v>0</v>
      </c>
      <c r="J15" s="84">
        <f t="shared" si="2"/>
        <v>0</v>
      </c>
      <c r="K15" s="70"/>
    </row>
    <row r="16" spans="1:11" ht="17.25" customHeight="1">
      <c r="A16" s="9" t="s">
        <v>24</v>
      </c>
      <c r="B16" s="19" t="s">
        <v>58</v>
      </c>
      <c r="C16" s="78"/>
      <c r="D16" s="80" t="s">
        <v>13</v>
      </c>
      <c r="E16" s="81">
        <v>1</v>
      </c>
      <c r="F16" s="116"/>
      <c r="G16" s="82">
        <f t="shared" si="0"/>
        <v>0</v>
      </c>
      <c r="H16" s="83"/>
      <c r="I16" s="82">
        <f t="shared" si="1"/>
        <v>0</v>
      </c>
      <c r="J16" s="82">
        <f t="shared" si="2"/>
        <v>0</v>
      </c>
      <c r="K16" s="70"/>
    </row>
    <row r="17" spans="1:11" ht="17.25" customHeight="1">
      <c r="A17" s="9" t="s">
        <v>33</v>
      </c>
      <c r="B17" s="19" t="s">
        <v>59</v>
      </c>
      <c r="C17" s="78"/>
      <c r="D17" s="80" t="s">
        <v>60</v>
      </c>
      <c r="E17" s="81">
        <v>1</v>
      </c>
      <c r="F17" s="116"/>
      <c r="G17" s="82">
        <f t="shared" si="0"/>
        <v>0</v>
      </c>
      <c r="H17" s="83"/>
      <c r="I17" s="82">
        <f t="shared" si="1"/>
        <v>0</v>
      </c>
      <c r="J17" s="82">
        <f t="shared" si="2"/>
        <v>0</v>
      </c>
      <c r="K17" s="70"/>
    </row>
    <row r="18" spans="1:10" ht="23.25" customHeight="1">
      <c r="A18" s="62"/>
      <c r="B18" s="247" t="s">
        <v>23</v>
      </c>
      <c r="C18" s="233"/>
      <c r="D18" s="233"/>
      <c r="E18" s="233"/>
      <c r="F18" s="233"/>
      <c r="G18" s="233"/>
      <c r="H18" s="234"/>
      <c r="I18" s="28">
        <f>SUM(I7:I17)</f>
        <v>0</v>
      </c>
      <c r="J18" s="24">
        <f>SUM(J7:J17)</f>
        <v>0</v>
      </c>
    </row>
    <row r="19" spans="1:10" ht="17.25" customHeight="1">
      <c r="A19" s="67"/>
      <c r="B19" s="118"/>
      <c r="C19" s="118"/>
      <c r="D19" s="119"/>
      <c r="E19" s="121"/>
      <c r="F19" s="110" t="s">
        <v>104</v>
      </c>
      <c r="G19" s="110"/>
      <c r="H19" s="111"/>
      <c r="I19" s="28">
        <f>J18-I18</f>
        <v>0</v>
      </c>
      <c r="J19" s="120"/>
    </row>
    <row r="20" spans="1:10" ht="12.75" customHeight="1">
      <c r="A20" s="64"/>
      <c r="B20" s="3"/>
      <c r="C20" s="3"/>
      <c r="D20" s="3"/>
      <c r="E20" s="3"/>
      <c r="F20" s="3"/>
      <c r="G20" s="3"/>
      <c r="H20" s="3"/>
      <c r="I20" s="3"/>
      <c r="J20" s="20"/>
    </row>
    <row r="21" spans="1:10" ht="12" customHeight="1">
      <c r="A21" s="64"/>
      <c r="B21" s="3" t="s">
        <v>61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94"/>
      <c r="B22" s="94"/>
      <c r="C22" s="3"/>
      <c r="D22" s="3"/>
      <c r="E22" s="3"/>
      <c r="F22" s="3"/>
      <c r="G22" s="3"/>
      <c r="H22" s="3"/>
      <c r="I22" s="3"/>
      <c r="J22" s="3"/>
    </row>
    <row r="23" spans="1:10" ht="12.75">
      <c r="A23" s="95" t="s">
        <v>97</v>
      </c>
      <c r="B23" s="95"/>
      <c r="C23" s="96"/>
      <c r="D23" s="96"/>
      <c r="E23" s="96"/>
      <c r="F23" s="96"/>
      <c r="G23" s="96"/>
      <c r="H23" s="96"/>
      <c r="I23" s="96"/>
      <c r="J23" s="3"/>
    </row>
    <row r="24" spans="1:10" ht="31.5" customHeight="1">
      <c r="A24" s="248" t="s">
        <v>101</v>
      </c>
      <c r="B24" s="248"/>
      <c r="C24" s="248"/>
      <c r="D24" s="248"/>
      <c r="E24" s="248"/>
      <c r="F24" s="248"/>
      <c r="G24" s="248"/>
      <c r="H24" s="248"/>
      <c r="I24" s="248"/>
      <c r="J24" s="249"/>
    </row>
    <row r="25" spans="1:9" ht="12.75">
      <c r="A25" s="67"/>
      <c r="B25" s="3"/>
      <c r="C25" s="3"/>
      <c r="D25" s="3"/>
      <c r="E25" s="3"/>
      <c r="F25" s="3"/>
      <c r="G25" s="3"/>
      <c r="H25" s="3"/>
      <c r="I25" s="3"/>
    </row>
    <row r="26" spans="1:4" ht="15.75">
      <c r="A26" s="64"/>
      <c r="B26" s="221" t="s">
        <v>228</v>
      </c>
      <c r="D26" s="58"/>
    </row>
    <row r="27" spans="1:10" ht="18" customHeight="1">
      <c r="A27" s="64"/>
      <c r="B27" s="223" t="s">
        <v>229</v>
      </c>
      <c r="C27" s="223"/>
      <c r="D27" s="223"/>
      <c r="E27" s="223"/>
      <c r="F27" s="223"/>
      <c r="G27" s="223"/>
      <c r="H27" s="223"/>
      <c r="I27" s="223"/>
      <c r="J27" s="223"/>
    </row>
    <row r="28" spans="1:10" ht="12.75">
      <c r="A28" s="64"/>
      <c r="B28" s="223"/>
      <c r="C28" s="223"/>
      <c r="D28" s="223"/>
      <c r="E28" s="223"/>
      <c r="F28" s="223"/>
      <c r="G28" s="223"/>
      <c r="H28" s="223"/>
      <c r="I28" s="223"/>
      <c r="J28" s="223"/>
    </row>
    <row r="29" ht="12.75">
      <c r="A29" s="64"/>
    </row>
  </sheetData>
  <mergeCells count="4">
    <mergeCell ref="B27:J28"/>
    <mergeCell ref="A24:J24"/>
    <mergeCell ref="E4:J4"/>
    <mergeCell ref="B18:H18"/>
  </mergeCells>
  <printOptions/>
  <pageMargins left="0.75" right="0.75" top="1" bottom="1" header="0.5" footer="0.5"/>
  <pageSetup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workbookViewId="0" topLeftCell="A7">
      <selection activeCell="B15" sqref="B15:J17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12.625" style="0" customWidth="1"/>
    <col min="4" max="4" width="7.125" style="0" customWidth="1"/>
    <col min="5" max="5" width="8.125" style="0" customWidth="1"/>
    <col min="6" max="6" width="9.25390625" style="0" customWidth="1"/>
  </cols>
  <sheetData>
    <row r="1" ht="12.75">
      <c r="H1" t="s">
        <v>165</v>
      </c>
    </row>
    <row r="2" spans="1:10" ht="15">
      <c r="A2" s="41"/>
      <c r="B2" s="42" t="s">
        <v>122</v>
      </c>
      <c r="C2" s="42"/>
      <c r="D2" s="43"/>
      <c r="E2" s="42"/>
      <c r="F2" s="85"/>
      <c r="G2" s="251" t="s">
        <v>68</v>
      </c>
      <c r="H2" s="231"/>
      <c r="I2" s="44" t="s">
        <v>69</v>
      </c>
      <c r="J2" s="41"/>
    </row>
    <row r="3" spans="1:10" ht="14.25">
      <c r="A3" s="41"/>
      <c r="B3" s="41"/>
      <c r="C3" s="41"/>
      <c r="D3" s="45"/>
      <c r="E3" s="41"/>
      <c r="F3" s="41"/>
      <c r="G3" s="41"/>
      <c r="H3" s="41"/>
      <c r="I3" s="41"/>
      <c r="J3" s="41"/>
    </row>
    <row r="4" spans="1:10" ht="28.5" customHeight="1">
      <c r="A4" s="46" t="s">
        <v>4</v>
      </c>
      <c r="B4" s="46" t="s">
        <v>5</v>
      </c>
      <c r="C4" s="46" t="s">
        <v>46</v>
      </c>
      <c r="D4" s="46" t="s">
        <v>70</v>
      </c>
      <c r="E4" s="73" t="s">
        <v>81</v>
      </c>
      <c r="F4" s="46" t="s">
        <v>7</v>
      </c>
      <c r="G4" s="46" t="s">
        <v>8</v>
      </c>
      <c r="H4" s="46" t="s">
        <v>10</v>
      </c>
      <c r="I4" s="46" t="s">
        <v>71</v>
      </c>
      <c r="J4" s="46" t="s">
        <v>11</v>
      </c>
    </row>
    <row r="5" spans="1:10" s="68" customFormat="1" ht="10.5" customHeight="1">
      <c r="A5" s="75" t="s">
        <v>12</v>
      </c>
      <c r="B5" s="75" t="s">
        <v>14</v>
      </c>
      <c r="C5" s="75" t="s">
        <v>15</v>
      </c>
      <c r="D5" s="75" t="s">
        <v>16</v>
      </c>
      <c r="E5" s="75" t="s">
        <v>18</v>
      </c>
      <c r="F5" s="75" t="s">
        <v>19</v>
      </c>
      <c r="G5" s="75" t="s">
        <v>20</v>
      </c>
      <c r="H5" s="75" t="s">
        <v>21</v>
      </c>
      <c r="I5" s="75" t="s">
        <v>22</v>
      </c>
      <c r="J5" s="75" t="s">
        <v>24</v>
      </c>
    </row>
    <row r="6" spans="1:10" ht="123" customHeight="1">
      <c r="A6" s="47" t="s">
        <v>12</v>
      </c>
      <c r="B6" s="106" t="s">
        <v>111</v>
      </c>
      <c r="C6" s="48"/>
      <c r="D6" s="49" t="s">
        <v>50</v>
      </c>
      <c r="E6" s="74">
        <v>10</v>
      </c>
      <c r="F6" s="50"/>
      <c r="G6" s="50">
        <f>(F6*I6)+F6</f>
        <v>0</v>
      </c>
      <c r="H6" s="50">
        <f>E6*F6</f>
        <v>0</v>
      </c>
      <c r="I6" s="51"/>
      <c r="J6" s="50">
        <f>(H6*I6)+H6</f>
        <v>0</v>
      </c>
    </row>
    <row r="7" spans="1:10" ht="54" customHeight="1">
      <c r="A7" s="47" t="s">
        <v>14</v>
      </c>
      <c r="B7" s="52" t="s">
        <v>100</v>
      </c>
      <c r="C7" s="48"/>
      <c r="D7" s="49" t="s">
        <v>50</v>
      </c>
      <c r="E7" s="74">
        <v>6</v>
      </c>
      <c r="F7" s="50"/>
      <c r="G7" s="50">
        <f>(F7*I7)+F7</f>
        <v>0</v>
      </c>
      <c r="H7" s="50">
        <f>E7*F7</f>
        <v>0</v>
      </c>
      <c r="I7" s="51"/>
      <c r="J7" s="50">
        <f>(H7*I7)+H7</f>
        <v>0</v>
      </c>
    </row>
    <row r="8" spans="1:10" ht="15">
      <c r="A8" s="252" t="s">
        <v>72</v>
      </c>
      <c r="B8" s="253"/>
      <c r="C8" s="253"/>
      <c r="D8" s="253"/>
      <c r="E8" s="253"/>
      <c r="F8" s="253"/>
      <c r="G8" s="254"/>
      <c r="H8" s="137">
        <f>SUM(H6:H7)</f>
        <v>0</v>
      </c>
      <c r="I8" s="138"/>
      <c r="J8" s="138">
        <f>SUM(J6:J7)</f>
        <v>0</v>
      </c>
    </row>
    <row r="9" spans="1:10" ht="14.25">
      <c r="A9" s="127"/>
      <c r="B9" s="127"/>
      <c r="C9" s="127"/>
      <c r="D9" s="127"/>
      <c r="E9" s="127"/>
      <c r="F9" s="256" t="s">
        <v>103</v>
      </c>
      <c r="G9" s="257"/>
      <c r="H9" s="257"/>
      <c r="I9" s="258"/>
      <c r="J9" s="53">
        <f>J8-H8</f>
        <v>0</v>
      </c>
    </row>
    <row r="10" spans="1:10" ht="14.25">
      <c r="A10" s="41"/>
      <c r="B10" s="93" t="s">
        <v>87</v>
      </c>
      <c r="C10" s="41"/>
      <c r="D10" s="45"/>
      <c r="E10" s="41"/>
      <c r="F10" s="41"/>
      <c r="G10" s="41"/>
      <c r="H10" s="41"/>
      <c r="I10" s="41"/>
      <c r="J10" s="41"/>
    </row>
    <row r="11" spans="1:11" ht="43.5" customHeight="1">
      <c r="A11" s="255" t="s">
        <v>118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</row>
    <row r="12" spans="1:11" ht="113.25" customHeight="1">
      <c r="A12" s="255" t="s">
        <v>105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0" ht="15">
      <c r="A13" s="139" t="s">
        <v>117</v>
      </c>
      <c r="B13" s="140"/>
      <c r="D13" s="42"/>
      <c r="E13" s="42"/>
      <c r="F13" s="42"/>
      <c r="G13" s="42"/>
      <c r="H13" s="42"/>
      <c r="I13" s="42"/>
      <c r="J13" s="42"/>
    </row>
    <row r="14" ht="12.75">
      <c r="F14" s="76"/>
    </row>
    <row r="15" spans="2:4" ht="15.75">
      <c r="B15" s="221" t="s">
        <v>228</v>
      </c>
      <c r="D15" s="58"/>
    </row>
    <row r="16" spans="2:10" ht="18" customHeight="1">
      <c r="B16" s="223" t="s">
        <v>229</v>
      </c>
      <c r="C16" s="223"/>
      <c r="D16" s="223"/>
      <c r="E16" s="223"/>
      <c r="F16" s="223"/>
      <c r="G16" s="223"/>
      <c r="H16" s="223"/>
      <c r="I16" s="223"/>
      <c r="J16" s="223"/>
    </row>
    <row r="17" spans="2:10" ht="12.75">
      <c r="B17" s="223"/>
      <c r="C17" s="223"/>
      <c r="D17" s="223"/>
      <c r="E17" s="223"/>
      <c r="F17" s="223"/>
      <c r="G17" s="223"/>
      <c r="H17" s="223"/>
      <c r="I17" s="223"/>
      <c r="J17" s="223"/>
    </row>
  </sheetData>
  <mergeCells count="6">
    <mergeCell ref="B16:J17"/>
    <mergeCell ref="G2:H2"/>
    <mergeCell ref="A8:G8"/>
    <mergeCell ref="A12:K12"/>
    <mergeCell ref="A11:K11"/>
    <mergeCell ref="F9:I9"/>
  </mergeCells>
  <printOptions/>
  <pageMargins left="0.3937007874015748" right="0.3937007874015748" top="0.1968503937007874" bottom="0.1968503937007874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workbookViewId="0" topLeftCell="A10">
      <selection activeCell="D26" sqref="D26"/>
    </sheetView>
  </sheetViews>
  <sheetFormatPr defaultColWidth="9.00390625" defaultRowHeight="12.75"/>
  <cols>
    <col min="1" max="1" width="5.125" style="0" customWidth="1"/>
    <col min="2" max="2" width="41.625" style="0" customWidth="1"/>
    <col min="3" max="3" width="12.625" style="0" customWidth="1"/>
    <col min="4" max="4" width="7.125" style="0" customWidth="1"/>
    <col min="5" max="5" width="8.125" style="0" customWidth="1"/>
    <col min="6" max="6" width="4.25390625" style="0" customWidth="1"/>
    <col min="10" max="10" width="13.125" style="0" customWidth="1"/>
  </cols>
  <sheetData>
    <row r="1" ht="12.75">
      <c r="H1" t="s">
        <v>116</v>
      </c>
    </row>
    <row r="2" spans="1:10" ht="12.75" customHeight="1">
      <c r="A2" s="259" t="s">
        <v>161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3.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6.25" thickBot="1">
      <c r="A4" s="151" t="s">
        <v>94</v>
      </c>
      <c r="B4" s="151" t="s">
        <v>133</v>
      </c>
      <c r="C4" s="151" t="s">
        <v>134</v>
      </c>
      <c r="D4" s="151" t="s">
        <v>6</v>
      </c>
      <c r="E4" s="151" t="s">
        <v>7</v>
      </c>
      <c r="F4" s="151" t="s">
        <v>135</v>
      </c>
      <c r="G4" s="151" t="s">
        <v>8</v>
      </c>
      <c r="H4" s="151" t="s">
        <v>10</v>
      </c>
      <c r="I4" s="151" t="s">
        <v>11</v>
      </c>
      <c r="J4" s="151" t="s">
        <v>136</v>
      </c>
    </row>
    <row r="5" spans="1:10" ht="175.5" customHeight="1" thickBot="1">
      <c r="A5" s="152"/>
      <c r="B5" s="152" t="s">
        <v>141</v>
      </c>
      <c r="C5" s="152"/>
      <c r="D5" s="152"/>
      <c r="E5" s="181"/>
      <c r="F5" s="182"/>
      <c r="G5" s="194"/>
      <c r="H5" s="194"/>
      <c r="I5" s="194"/>
      <c r="J5" s="152"/>
    </row>
    <row r="6" spans="1:10" ht="21" customHeight="1" thickBot="1">
      <c r="A6" s="153">
        <v>1</v>
      </c>
      <c r="B6" s="152" t="s">
        <v>137</v>
      </c>
      <c r="C6" s="152"/>
      <c r="D6" s="153">
        <v>35</v>
      </c>
      <c r="E6" s="181"/>
      <c r="F6" s="182"/>
      <c r="G6" s="194">
        <f>E6*F6+E6</f>
        <v>0</v>
      </c>
      <c r="H6" s="194">
        <f>E6*D6</f>
        <v>0</v>
      </c>
      <c r="I6" s="194">
        <f>H6*F6+H6</f>
        <v>0</v>
      </c>
      <c r="J6" s="152" t="s">
        <v>138</v>
      </c>
    </row>
    <row r="7" spans="1:10" ht="128.25" customHeight="1" thickBot="1">
      <c r="A7" s="152"/>
      <c r="B7" s="154" t="s">
        <v>142</v>
      </c>
      <c r="C7" s="152"/>
      <c r="D7" s="152"/>
      <c r="E7" s="181"/>
      <c r="F7" s="182"/>
      <c r="G7" s="194"/>
      <c r="H7" s="194"/>
      <c r="I7" s="194"/>
      <c r="J7" s="152"/>
    </row>
    <row r="8" spans="1:10" ht="18" customHeight="1" thickBot="1">
      <c r="A8" s="153">
        <v>2</v>
      </c>
      <c r="B8" s="152" t="s">
        <v>137</v>
      </c>
      <c r="C8" s="152"/>
      <c r="D8" s="153">
        <v>9</v>
      </c>
      <c r="E8" s="155"/>
      <c r="F8" s="156"/>
      <c r="G8" s="194">
        <f>E8*F8+E8</f>
        <v>0</v>
      </c>
      <c r="H8" s="194">
        <f>E8*D8</f>
        <v>0</v>
      </c>
      <c r="I8" s="194">
        <f>H8*F8+H8</f>
        <v>0</v>
      </c>
      <c r="J8" s="152" t="s">
        <v>138</v>
      </c>
    </row>
    <row r="9" spans="1:10" ht="131.25" customHeight="1" thickBot="1">
      <c r="A9" s="152"/>
      <c r="B9" s="152" t="s">
        <v>143</v>
      </c>
      <c r="C9" s="152"/>
      <c r="D9" s="152"/>
      <c r="E9" s="155"/>
      <c r="F9" s="156"/>
      <c r="G9" s="194"/>
      <c r="H9" s="194"/>
      <c r="I9" s="194"/>
      <c r="J9" s="152"/>
    </row>
    <row r="10" spans="1:10" ht="13.5" thickBot="1">
      <c r="A10" s="153">
        <v>3</v>
      </c>
      <c r="B10" s="152" t="s">
        <v>137</v>
      </c>
      <c r="C10" s="152"/>
      <c r="D10" s="153">
        <v>3</v>
      </c>
      <c r="E10" s="155"/>
      <c r="F10" s="156"/>
      <c r="G10" s="194">
        <f>E10*F10+E10</f>
        <v>0</v>
      </c>
      <c r="H10" s="194">
        <f>E10*D10</f>
        <v>0</v>
      </c>
      <c r="I10" s="194">
        <f>H10*F10+H10</f>
        <v>0</v>
      </c>
      <c r="J10" s="152" t="s">
        <v>138</v>
      </c>
    </row>
    <row r="11" spans="1:10" ht="83.25" customHeight="1" thickBot="1">
      <c r="A11" s="152"/>
      <c r="B11" s="152" t="s">
        <v>139</v>
      </c>
      <c r="C11" s="152"/>
      <c r="D11" s="152"/>
      <c r="E11" s="155"/>
      <c r="F11" s="156"/>
      <c r="G11" s="194"/>
      <c r="H11" s="194"/>
      <c r="I11" s="194"/>
      <c r="J11" s="152"/>
    </row>
    <row r="12" spans="1:10" ht="19.5" customHeight="1" thickBot="1">
      <c r="A12" s="153">
        <v>4</v>
      </c>
      <c r="B12" s="152" t="s">
        <v>140</v>
      </c>
      <c r="C12" s="152"/>
      <c r="D12" s="153">
        <v>4</v>
      </c>
      <c r="E12" s="155"/>
      <c r="F12" s="156"/>
      <c r="G12" s="194">
        <f>E12*F12+E12</f>
        <v>0</v>
      </c>
      <c r="H12" s="194">
        <f>E12*D12</f>
        <v>0</v>
      </c>
      <c r="I12" s="194">
        <f>H12*F12+H12</f>
        <v>0</v>
      </c>
      <c r="J12" s="152" t="s">
        <v>138</v>
      </c>
    </row>
    <row r="13" spans="1:10" ht="19.5" customHeight="1" thickBot="1">
      <c r="A13" s="152"/>
      <c r="B13" s="261" t="s">
        <v>72</v>
      </c>
      <c r="C13" s="262"/>
      <c r="D13" s="262"/>
      <c r="E13" s="262"/>
      <c r="F13" s="262"/>
      <c r="G13" s="263"/>
      <c r="H13" s="193">
        <f>SUM(H6:H12)</f>
        <v>0</v>
      </c>
      <c r="I13" s="193">
        <f>SUM(I6:I12)</f>
        <v>0</v>
      </c>
      <c r="J13" s="152"/>
    </row>
    <row r="14" spans="1:10" ht="12.75">
      <c r="A14" s="150"/>
      <c r="B14" s="150"/>
      <c r="C14" s="150"/>
      <c r="D14" s="150"/>
      <c r="E14" s="150"/>
      <c r="F14" s="150"/>
      <c r="G14" s="196"/>
      <c r="H14" s="197"/>
      <c r="I14" s="196"/>
      <c r="J14" s="150"/>
    </row>
    <row r="15" spans="1:10" ht="25.5">
      <c r="A15" s="150"/>
      <c r="B15" s="150"/>
      <c r="C15" s="150"/>
      <c r="D15" s="150"/>
      <c r="E15" s="150"/>
      <c r="F15" s="150"/>
      <c r="G15" s="196" t="s">
        <v>216</v>
      </c>
      <c r="H15" s="198">
        <f>I13-H13</f>
        <v>0</v>
      </c>
      <c r="I15" s="196"/>
      <c r="J15" s="150"/>
    </row>
    <row r="16" spans="1:10" ht="63.75" customHeight="1">
      <c r="A16" s="150"/>
      <c r="B16" s="260" t="s">
        <v>144</v>
      </c>
      <c r="C16" s="260"/>
      <c r="D16" s="260"/>
      <c r="E16" s="260"/>
      <c r="F16" s="260"/>
      <c r="G16" s="260"/>
      <c r="H16" s="260"/>
      <c r="I16" s="260"/>
      <c r="J16" s="260"/>
    </row>
    <row r="18" spans="2:4" ht="15.75">
      <c r="B18" s="221" t="s">
        <v>230</v>
      </c>
      <c r="D18" s="58"/>
    </row>
    <row r="19" spans="2:10" ht="34.5" customHeight="1">
      <c r="B19" s="223" t="s">
        <v>231</v>
      </c>
      <c r="C19" s="223"/>
      <c r="D19" s="223"/>
      <c r="E19" s="223"/>
      <c r="F19" s="223"/>
      <c r="G19" s="223"/>
      <c r="H19" s="223"/>
      <c r="I19" s="223"/>
      <c r="J19" s="223"/>
    </row>
    <row r="20" spans="2:10" ht="18" customHeight="1">
      <c r="B20" s="223"/>
      <c r="C20" s="223"/>
      <c r="D20" s="223"/>
      <c r="E20" s="223"/>
      <c r="F20" s="223"/>
      <c r="G20" s="223"/>
      <c r="H20" s="223"/>
      <c r="I20" s="223"/>
      <c r="J20" s="223"/>
    </row>
  </sheetData>
  <mergeCells count="4">
    <mergeCell ref="A2:J2"/>
    <mergeCell ref="B16:J16"/>
    <mergeCell ref="B13:G13"/>
    <mergeCell ref="B19:J20"/>
  </mergeCells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workbookViewId="0" topLeftCell="A1">
      <selection activeCell="B11" sqref="B11:J13"/>
    </sheetView>
  </sheetViews>
  <sheetFormatPr defaultColWidth="9.00390625" defaultRowHeight="12.75"/>
  <cols>
    <col min="1" max="1" width="5.125" style="0" customWidth="1"/>
    <col min="2" max="2" width="41.625" style="0" customWidth="1"/>
    <col min="3" max="3" width="12.625" style="0" customWidth="1"/>
    <col min="4" max="4" width="7.125" style="0" customWidth="1"/>
    <col min="5" max="5" width="8.125" style="0" customWidth="1"/>
    <col min="6" max="6" width="5.75390625" style="0" customWidth="1"/>
    <col min="10" max="10" width="13.125" style="0" customWidth="1"/>
  </cols>
  <sheetData>
    <row r="1" spans="1:10" ht="12.75">
      <c r="A1" s="150"/>
      <c r="B1" s="150"/>
      <c r="C1" s="150"/>
      <c r="D1" s="150"/>
      <c r="E1" s="150"/>
      <c r="F1" s="150"/>
      <c r="G1" s="150"/>
      <c r="H1" s="150"/>
      <c r="I1" t="s">
        <v>166</v>
      </c>
      <c r="J1" s="150"/>
    </row>
    <row r="2" spans="1:10" ht="12.75" customHeight="1">
      <c r="A2" s="264" t="s">
        <v>162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2.75" customHeight="1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26.25" thickBot="1">
      <c r="A4" s="151" t="s">
        <v>94</v>
      </c>
      <c r="B4" s="151" t="s">
        <v>133</v>
      </c>
      <c r="C4" s="151" t="s">
        <v>134</v>
      </c>
      <c r="D4" s="151" t="s">
        <v>6</v>
      </c>
      <c r="E4" s="151" t="s">
        <v>7</v>
      </c>
      <c r="F4" s="151" t="s">
        <v>135</v>
      </c>
      <c r="G4" s="151" t="s">
        <v>8</v>
      </c>
      <c r="H4" s="151" t="s">
        <v>10</v>
      </c>
      <c r="I4" s="151" t="s">
        <v>11</v>
      </c>
      <c r="J4" s="151" t="s">
        <v>136</v>
      </c>
    </row>
    <row r="5" spans="1:10" ht="102.75" thickBot="1">
      <c r="A5" s="152"/>
      <c r="B5" s="152" t="s">
        <v>145</v>
      </c>
      <c r="C5" s="152"/>
      <c r="D5" s="152"/>
      <c r="E5" s="152"/>
      <c r="F5" s="156"/>
      <c r="G5" s="183"/>
      <c r="H5" s="183"/>
      <c r="I5" s="183"/>
      <c r="J5" s="152"/>
    </row>
    <row r="6" spans="1:10" ht="29.25" customHeight="1" thickBot="1">
      <c r="A6" s="153">
        <v>1</v>
      </c>
      <c r="B6" s="152" t="s">
        <v>146</v>
      </c>
      <c r="C6" s="152"/>
      <c r="D6" s="153">
        <v>70</v>
      </c>
      <c r="E6" s="155"/>
      <c r="F6" s="156"/>
      <c r="G6" s="183">
        <f>E6*F6+E6</f>
        <v>0</v>
      </c>
      <c r="H6" s="183">
        <f>E6*D6</f>
        <v>0</v>
      </c>
      <c r="I6" s="183">
        <f>H6*F6+H6</f>
        <v>0</v>
      </c>
      <c r="J6" s="152" t="s">
        <v>138</v>
      </c>
    </row>
    <row r="7" spans="1:10" ht="13.5" thickBot="1">
      <c r="A7" s="152"/>
      <c r="B7" s="261" t="s">
        <v>72</v>
      </c>
      <c r="C7" s="262"/>
      <c r="D7" s="262"/>
      <c r="E7" s="262"/>
      <c r="F7" s="262"/>
      <c r="G7" s="263"/>
      <c r="H7" s="184">
        <f>SUM(H6)</f>
        <v>0</v>
      </c>
      <c r="I7" s="184">
        <f>SUM(I6)</f>
        <v>0</v>
      </c>
      <c r="J7" s="152"/>
    </row>
    <row r="9" spans="7:8" ht="12.75">
      <c r="G9" t="s">
        <v>216</v>
      </c>
      <c r="H9" s="185">
        <f>I7-H7</f>
        <v>0</v>
      </c>
    </row>
    <row r="11" spans="2:4" ht="38.25" customHeight="1">
      <c r="B11" s="221" t="s">
        <v>230</v>
      </c>
      <c r="D11" s="58"/>
    </row>
    <row r="12" spans="2:10" ht="38.25" customHeight="1">
      <c r="B12" s="223" t="s">
        <v>231</v>
      </c>
      <c r="C12" s="223"/>
      <c r="D12" s="223"/>
      <c r="E12" s="223"/>
      <c r="F12" s="223"/>
      <c r="G12" s="223"/>
      <c r="H12" s="223"/>
      <c r="I12" s="223"/>
      <c r="J12" s="223"/>
    </row>
    <row r="13" spans="2:10" ht="12.75">
      <c r="B13" s="223"/>
      <c r="C13" s="223"/>
      <c r="D13" s="223"/>
      <c r="E13" s="223"/>
      <c r="F13" s="223"/>
      <c r="G13" s="223"/>
      <c r="H13" s="223"/>
      <c r="I13" s="223"/>
      <c r="J13" s="223"/>
    </row>
  </sheetData>
  <mergeCells count="3">
    <mergeCell ref="A2:J2"/>
    <mergeCell ref="B7:G7"/>
    <mergeCell ref="B12:J13"/>
  </mergeCells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2015-06-11T08:36:48Z</cp:lastPrinted>
  <dcterms:created xsi:type="dcterms:W3CDTF">1997-02-26T13:46:56Z</dcterms:created>
  <dcterms:modified xsi:type="dcterms:W3CDTF">2015-06-12T09:02:56Z</dcterms:modified>
  <cp:category/>
  <cp:version/>
  <cp:contentType/>
  <cp:contentStatus/>
</cp:coreProperties>
</file>