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45" tabRatio="959" firstSheet="18" activeTab="19"/>
  </bookViews>
  <sheets>
    <sheet name="1Włókno" sheetId="1" r:id="rId1"/>
    <sheet name="2elektroresektor" sheetId="2" r:id="rId2"/>
    <sheet name="3NEUROMONITORING" sheetId="3" r:id="rId3"/>
    <sheet name="4DREN DO POMPY" sheetId="4" r:id="rId4"/>
    <sheet name="5MICROSTEAM I KONEKTORY EMTEL" sheetId="5" r:id="rId5"/>
    <sheet name="6PHOEBE PRO" sheetId="6" r:id="rId6"/>
    <sheet name="7DEFI MAX PROD.EMTEL" sheetId="7" r:id="rId7"/>
    <sheet name="8 NÓŻ HARMONICZNY" sheetId="8" r:id="rId8"/>
    <sheet name="9 FX2000 PROD.EMTEL" sheetId="9" r:id="rId9"/>
    <sheet name="10 MINDRAY MEC 1000" sheetId="10" r:id="rId10"/>
    <sheet name="11 DIASCOPE 2 VISMO" sheetId="11" r:id="rId11"/>
    <sheet name="12M TRACE" sheetId="12" r:id="rId12"/>
    <sheet name="13LIFEPAK 12 I 20" sheetId="13" r:id="rId13"/>
    <sheet name="14AKCESORIA DO EKG ASPEL" sheetId="14" r:id="rId14"/>
    <sheet name="15SPACELABS" sheetId="15" r:id="rId15"/>
    <sheet name="16MINDRAY" sheetId="16" r:id="rId16"/>
    <sheet name="17MONITOROWANIE DELTA I KAPPA" sheetId="17" r:id="rId17"/>
    <sheet name="18UKŁADY ODDECHOWE, AKCESORIA " sheetId="18" r:id="rId18"/>
    <sheet name="19AKCES. DO URETROTOMU I URETO" sheetId="19" r:id="rId19"/>
    <sheet name="20LITHOCLAST I PCNL" sheetId="20" r:id="rId20"/>
    <sheet name="21Dren i czujnik do pompy" sheetId="21" r:id="rId21"/>
    <sheet name="22AKCESORIA DO TROKARÓW LAPAR." sheetId="22" r:id="rId22"/>
  </sheets>
  <definedNames>
    <definedName name="_xlnm.Print_Area" localSheetId="0">'1Włókno'!$A$1:$P$22</definedName>
  </definedNames>
  <calcPr fullCalcOnLoad="1"/>
</workbook>
</file>

<file path=xl/sharedStrings.xml><?xml version="1.0" encoding="utf-8"?>
<sst xmlns="http://schemas.openxmlformats.org/spreadsheetml/2006/main" count="1278" uniqueCount="297">
  <si>
    <t>Załącznik 3.1 do siwz</t>
  </si>
  <si>
    <t xml:space="preserve">Pakiet nr 1 Wielorazowe włókno do lasera holmowego </t>
  </si>
  <si>
    <t>CPV</t>
  </si>
  <si>
    <t xml:space="preserve">33162000-3 </t>
  </si>
  <si>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</si>
  <si>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</si>
  <si>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</si>
  <si>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</si>
  <si>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</si>
  <si>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</si>
  <si>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</si>
  <si>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</si>
  <si>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</si>
  <si>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</si>
  <si>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minimalny okres gwarancji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</si>
  <si>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</si>
  <si>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</si>
  <si>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</si>
  <si>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</si>
  <si>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</si>
  <si>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</si>
  <si>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</si>
  <si>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</si>
  <si>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</si>
  <si>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</si>
  <si>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</si>
  <si>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</si>
  <si>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Wielorazowe włókno 30W o średnicy 365-400 qm, 3 szt. w opakowaniu 3m, sterylne</t>
  </si>
  <si>
    <t>op.</t>
  </si>
  <si>
    <t>12 miesięcy</t>
  </si>
  <si>
    <t>Razem</t>
  </si>
  <si>
    <t>w tym vat</t>
  </si>
  <si>
    <t>* Współpracujące z laserem holmowym firmy Dornier MedTech - Solvo</t>
  </si>
  <si>
    <r>
      <t xml:space="preserve">Oferowany termin dostawy do ........ dni </t>
    </r>
    <r>
      <rPr>
        <sz val="10"/>
        <rFont val="Arial CE"/>
        <family val="2"/>
      </rPr>
      <t xml:space="preserve"> od dnia złożenia zamówienia (maksymalnie do 21 dni)</t>
    </r>
  </si>
  <si>
    <t>Załącznik 3.2 do siwz</t>
  </si>
  <si>
    <t>Pakiet 2 Części  i akcesoria do elektroresektora i rektoskopu</t>
  </si>
  <si>
    <t>13.</t>
  </si>
  <si>
    <t xml:space="preserve">Kompletny zestaw uszczelek do instrumentu. Średnica otworu 0,8mm, </t>
  </si>
  <si>
    <t>szt.</t>
  </si>
  <si>
    <t>24 miesiące</t>
  </si>
  <si>
    <t>Pętla tnąca Ch24</t>
  </si>
  <si>
    <t>szt</t>
  </si>
  <si>
    <t>Elektroda koagulacyjna kulkowa Ch24</t>
  </si>
  <si>
    <t>Płaszcz resektoskopu Ch26 ze stałym przepływem,autoklawowalny,obrotowy wraz z obturatorem 24/26Ch i elementem pracującym aktywnym</t>
  </si>
  <si>
    <t>Przewód wysokiej częstotliwości,monopolarny z wtykiem fi 4mm dł.300cm do diatermi Autocon II 400 K.STORZ</t>
  </si>
  <si>
    <t>Zestaw uszczelek do rektoskopu operacyjnego</t>
  </si>
  <si>
    <t>Zamawiający posiada na wyposażeniu elektroresektor firmy K. Storz, z którym winny być kompatybilne oferowane akcesoria .</t>
  </si>
  <si>
    <t>Zamawiający posiada na wyposażeniu rektoskop firmy K.Storz z którym winny być kompatybilne oferowane akcesoria.</t>
  </si>
  <si>
    <t>Załącznik 3.3 do siwz</t>
  </si>
  <si>
    <t>Pakiet nr 3  Akcesoria wielorazowe do neuromonitoringu</t>
  </si>
  <si>
    <t>Przewód do sond stymulacyjnych bipolarnych</t>
  </si>
  <si>
    <t>12 mies.</t>
  </si>
  <si>
    <t>Sonda bipolarna widelec prosta (dł. robocza 4,5cm, dł. całkowita 15cm) do bezpośredniej stymulacji nerwów, produkt autoklawowalny</t>
  </si>
  <si>
    <t>Przewód przyłączeniowy do elektrody 4-kanałowej naklejanej na rurką intubacyjną</t>
  </si>
  <si>
    <t>w tym Vat:</t>
  </si>
  <si>
    <t>Zamawiający posiada na wyposażeniu Neuromonitor typ. Aparatu C2, z którym winien być kompatybilny przedmiot zamówienia.</t>
  </si>
  <si>
    <r>
      <t xml:space="preserve">Oferowany termin dostawy do ........ dni </t>
    </r>
    <r>
      <rPr>
        <sz val="10"/>
        <rFont val="Arial CE"/>
        <family val="2"/>
      </rPr>
      <t xml:space="preserve"> od dnia złożenia zamówienia (maksymalnie do 28 dni)</t>
    </r>
  </si>
  <si>
    <t>Pakiet 4 Dreny do pompy artroskopowej</t>
  </si>
  <si>
    <t>Załącznik 3.4 do siwz</t>
  </si>
  <si>
    <t>Dren do pompy artroskopowej A127 LEMKE z czujnikiem RFID, autoklawowalny</t>
  </si>
  <si>
    <t>24 mies. ograniczając do 20 użyć</t>
  </si>
  <si>
    <t>Zamawiający posiada na wyposażeniu Pompe artroskopową LEMKE z czujnikiem RFID autoklowalny, z którym winien być kompatybilny przedmiot zamówienia.</t>
  </si>
  <si>
    <t>Załącznik 3.5 do siwz</t>
  </si>
  <si>
    <t xml:space="preserve">33190000-8 </t>
  </si>
  <si>
    <t>Pakiet nr 5  Akcesoria do pulsoksymetru MICROSTEAM oraz konektory do PRZEWODU NIBP  DO KARDIOMONITORA FX2000</t>
  </si>
  <si>
    <t>Adapter czujnika SpO2 w technologii Nellcor OxiMax, do pulsoksymetru MICROSTEAM</t>
  </si>
  <si>
    <t>Konektor do przewodu NIBP, pasujący do konektora mankietu  ( zamawiający posiada na wyposażeniu konektor BP12) do kardiomonitora Emtel FX 2000</t>
  </si>
  <si>
    <t>Zamawiający posiada na wyposażeniu pulsoksymetru MICROSTEAM, z którym winien być kompatybilny przedmiot zamówienia.</t>
  </si>
  <si>
    <r>
      <t xml:space="preserve">Oferowany termin dostawy do ........ dni </t>
    </r>
    <r>
      <rPr>
        <sz val="10"/>
        <rFont val="Arial CE"/>
        <family val="2"/>
      </rPr>
      <t xml:space="preserve"> od dnia złożenia zamówienia (maksymalnie do 10 dni)</t>
    </r>
  </si>
  <si>
    <t>Załącznik 3.6 do siwz</t>
  </si>
  <si>
    <t>Pakiet nr 6  Akcesoria  do kardiomonitora Phoebe Pro</t>
  </si>
  <si>
    <t xml:space="preserve">Kompletny kabel EKG z 5 odprowadzeniami pacjenta, </t>
  </si>
  <si>
    <t>Komplet 5 odprowadzeń do kabla EKG</t>
  </si>
  <si>
    <t>Przewód NIBP do kardiomonitora Phoebe Pro</t>
  </si>
  <si>
    <t>Czujnik SpO2dla dorosłych w technologii OxiMax</t>
  </si>
  <si>
    <t xml:space="preserve">Zamawiający posiada na wyposażeniu kardiomonitor Phoebe Pro, z którym winien być kompatybilny przedmiot zamówienia. </t>
  </si>
  <si>
    <t>Załącznik 3.7 do siwz</t>
  </si>
  <si>
    <t>Pakiet nr 7 Akcesoria do defibrylatora Emtel Defi-Max</t>
  </si>
  <si>
    <t>kod katalogowy,  producent</t>
  </si>
  <si>
    <t>Kabel główny do EKG 3-żyłowy, jednoczęściowy do defibrylatora Defi-Max</t>
  </si>
  <si>
    <t xml:space="preserve">Adapter czujnika SpO2 w technologii Nellcor OxiMax, </t>
  </si>
  <si>
    <t>Czujnik palcowy SpO2 dla dorosłyc, technologia Nellcor OxiMax</t>
  </si>
  <si>
    <t>Zamawiający posiada na wyposażeniu kardiomonitor Emtel Defimax oraz Defimax Biphasic, z którym winien być kompatybilny przedmiot zamówienia.</t>
  </si>
  <si>
    <t xml:space="preserve">Dostawy sukcesywne umowa </t>
  </si>
  <si>
    <t>Załącznik 3.8 do siwz</t>
  </si>
  <si>
    <t>Pakiet 8-  Akcesoria do noża harmonicznego</t>
  </si>
  <si>
    <t>33162000-3 Urządzenia i przyrządy używane na salach operacyjnych</t>
  </si>
  <si>
    <t>Przetwornik piezoelektryczny, duży zintegrowany z przewodem, z możliwością podłączenia nasadki do ręcznej regulacji mocy min i max, zakres częstotliwości 55,5kH</t>
  </si>
  <si>
    <t>Przetwornik piezoelektryczny, mały zintegrowany z przewodem, z możliwością podłączenia nasadki do ręcznej regulacji mocy min i max, zakres częstotliwości 55,5kH</t>
  </si>
  <si>
    <t>Zamawiający posiada na wyposażeniu nóż harmoniczny, generator GEN 11 firmy Johnson,</t>
  </si>
  <si>
    <t xml:space="preserve"> z którym winien być kompatybilny oferowany przedmiot zamówienia.</t>
  </si>
  <si>
    <r>
      <t xml:space="preserve">Oferowany termin realizacji: …. (w dniach) </t>
    </r>
    <r>
      <rPr>
        <sz val="14"/>
        <rFont val="Arial CE"/>
        <family val="2"/>
      </rPr>
      <t xml:space="preserve">od złożenia zamówienia </t>
    </r>
    <r>
      <rPr>
        <b/>
        <sz val="14"/>
        <rFont val="Arial CE"/>
        <family val="2"/>
      </rPr>
      <t>(max. do 3 dni)</t>
    </r>
  </si>
  <si>
    <t xml:space="preserve"> </t>
  </si>
  <si>
    <t>Załącznik 3.9 do SIWZ</t>
  </si>
  <si>
    <t>Pakiet nr 9 Akcesoria  do kardiomonitora Emtel FX2000</t>
  </si>
  <si>
    <t xml:space="preserve">Cena netto </t>
  </si>
  <si>
    <t xml:space="preserve">Cena brutto </t>
  </si>
  <si>
    <t>Wartość netto</t>
  </si>
  <si>
    <t>Wartość brutto</t>
  </si>
  <si>
    <t>Minimalny okres gwarancji</t>
  </si>
  <si>
    <t>Kabel główny EKG na 3 odprowadzenia pacjenta do kardiomonitora Emtel FX2000</t>
  </si>
  <si>
    <t>6 mies.</t>
  </si>
  <si>
    <t>Kabel główny EKG na 3 odprowadzenia pacjenta do kardiomonitora Emtel FX2000P</t>
  </si>
  <si>
    <t>Komplet 3 odprowadzeń EKG do kabla głównego, końcówki zatrzaskowe, do kardiomoitora Emtel</t>
  </si>
  <si>
    <t>opak.</t>
  </si>
  <si>
    <t>Przewód NIBP do kardiomonitora Emtel FX2000</t>
  </si>
  <si>
    <t>3 mies.</t>
  </si>
  <si>
    <t>Mankiet 1-żyłowy do pomiaru NIBP, dla dorosłych, rozm. 25-35 cm z metalowym konektorem</t>
  </si>
  <si>
    <t>Mankiet 1-żyłowy do pomiaru NIBP, dla dorosłych, rozm. 33-47 cm z metalowym konektorem</t>
  </si>
  <si>
    <t>Adapter czujnika SpO2 w technologii Nellcor OxiMax</t>
  </si>
  <si>
    <t>Czujnik SpO2 dla dorosłych w technologii Nellcor OxiMax</t>
  </si>
  <si>
    <t>Zamawiający posiada na wyposażeniu kardiomonitor Emtel FX2000,  akcesoria powinny być kompatybilne z posiadanymi przez zamawiającego urządzeniami firmy EMTEL.</t>
  </si>
  <si>
    <t>Poz.1 oferowany kabel, powiniem być kompatybilny z posiadanymi przez zamawiającego urządzeniami, w przypadku zamiennika powinien być dopuszczony przez producenta.</t>
  </si>
  <si>
    <t>……………………………………</t>
  </si>
  <si>
    <t xml:space="preserve">         DATA I PODPIS OFERENTA</t>
  </si>
  <si>
    <t>Załącznik 3.10 do SIWZ</t>
  </si>
  <si>
    <t>Pakiet nr 10  Akcesoria  do kardiomonitora Mindray MEC-1000</t>
  </si>
  <si>
    <t>Cena brutto</t>
  </si>
  <si>
    <t xml:space="preserve">Wartość netto </t>
  </si>
  <si>
    <t>Kabel główny EKG na 3 odprowadzenia pacjenta do kardiomonitora MEC-1000</t>
  </si>
  <si>
    <t>Komplet 3 odprowadzeń EKG do kabla głównego, końcówki klamerkowe, do kardiomoitora MEC-1000</t>
  </si>
  <si>
    <t>Przewód NIBP do kardiomonitora MEC-1000 z metalowym konektorem</t>
  </si>
  <si>
    <t>Czujnik temperatury dla dorosłych naskórny w technologii YSI400</t>
  </si>
  <si>
    <t>Adapter czujnika SpO2 w technologii nie-OxiMax kardiomonitora MEC-1000</t>
  </si>
  <si>
    <t>Czujnik SpO2 w technologii nie-OxiMax kardiomonitora MEC-1000</t>
  </si>
  <si>
    <t>Konektor metalowy do mankietu NIBP</t>
  </si>
  <si>
    <t>Zamawiający posiada na wyposażeniu kardiomonitor Mindray MEC-1000, z którym winien być kompatybilny przedmiot zamówienia.</t>
  </si>
  <si>
    <t>Załącznik 3.11 do SIWZ</t>
  </si>
  <si>
    <t>Pakiet nr 11  Akcesoria  do kardiomoitora Diascope 2 Vismo</t>
  </si>
  <si>
    <t xml:space="preserve">Wartość brutto </t>
  </si>
  <si>
    <t>Czujnik SpO2 o dł. 3.0 m do kardiomoitora Diascope 2 Vismo</t>
  </si>
  <si>
    <t>Kabel kompletny EKG z 3 odprowadzeniami pacjenta, klamra, do kardiomoitora Diascope 2 Vismo</t>
  </si>
  <si>
    <t>Przewód NIBP do kardiomonitora Diascope 2 Vismo</t>
  </si>
  <si>
    <t xml:space="preserve">Mankiet 2-żyłowy do pomiaru NIBP, dla dorosłych, rozm. 25-35 cm </t>
  </si>
  <si>
    <t xml:space="preserve">Zamawiający posiada na wyposażeniu kardiomonitor Diascope 2 Vismo,z którym winien być kompatybilny przedmiot zamówienia.  </t>
  </si>
  <si>
    <t>Załącznik 3.12 do SIWZ</t>
  </si>
  <si>
    <t>Pakiet nr 12  akcesoria  do aparatów EKG M-Trace</t>
  </si>
  <si>
    <t>Kabel EKG 10-odprowadzeniowy, końcówki bananowe do aparatu M4Medical M-Trace</t>
  </si>
  <si>
    <t>Komplet 6 elektrod podsercowych do aparatu EKG</t>
  </si>
  <si>
    <t xml:space="preserve">Zamawiający posiada na wyposażeniu aparat EKG M-Trace, z którym winien być kompatybilny przedmiot zamówienia. </t>
  </si>
  <si>
    <t>załącznik 3.13 do SIWZ</t>
  </si>
  <si>
    <t>Pakiet nr 13  Akcesoria  defibrylatora Lifepak 12 i 20</t>
  </si>
  <si>
    <t>Kabel główny EKG na 10-odprowadzeń, do defibrylatora Lifepak 12</t>
  </si>
  <si>
    <t>Komplet 4 odprowadzeń do defibrylatora Lifepak 12</t>
  </si>
  <si>
    <t>Komplet 6 odprowadzeń do defibrylatora Lifepak 12</t>
  </si>
  <si>
    <t>Kabel EKG 3-odprowadzeniowy do Lifepak 20</t>
  </si>
  <si>
    <t>Adapter czujnika SpO2 w technologii Masimo LNCS</t>
  </si>
  <si>
    <t xml:space="preserve">Zamawiający posiada na wyposażeniu defibrylator lifepak 12 i 20, z którym winien być kompatybilny przedmiot zamówienia. </t>
  </si>
  <si>
    <t>załącznik 3.14 do SIWZ</t>
  </si>
  <si>
    <t xml:space="preserve">Pakiet nr 14 Akcesoria  do aparatów EKG </t>
  </si>
  <si>
    <t>Kabel EKG 10-odprowadzeniowy, końcówki bananowe do aparatów EKG ASPEL Ascard A4, Mr Blue i Mr Gold</t>
  </si>
  <si>
    <t>Komplet 4 elektrod kończynowych do aparatu EKG</t>
  </si>
  <si>
    <t xml:space="preserve">Zamawiający posiada na wyposażeniu aparat EKG ASPEL, z którym winien być kompatybilny przedmiot zamówienia. </t>
  </si>
  <si>
    <t xml:space="preserve">Załącznik 3.15 do SIWZ </t>
  </si>
  <si>
    <t>Pakiet nr 15 Akcesoria do kardiomonitora Spacelabs Ultraview</t>
  </si>
  <si>
    <t>Kabel główny EKG na 3 odprowadzenia pacjenta do kardiomonitora Spacelabs Ultraview</t>
  </si>
  <si>
    <t>Komplet 3 odprowadzeń EKG do kabla głównego, końcówki zatrzaskowe, do kardiomonitora Spacelabs Ultraview</t>
  </si>
  <si>
    <t>Kabel główny EKG na 5 odprowadzeń pacjenta do kardiomonitora  Spacelabs Ultraview</t>
  </si>
  <si>
    <t>Komplet 5 odprowadzeń EKG do kabla głównego, końcówki zatrzaskowe, do kardiomonitora  Spacelabs Ultraview</t>
  </si>
  <si>
    <t>Przewód NIBP do kardiomonitora Spacelabs Ultraview</t>
  </si>
  <si>
    <t>Mankiet 1-żyłowy do pomiaru NIBP, dla dzieci, rozm. 18-26 cm z metalowym konektorem</t>
  </si>
  <si>
    <t>Zamawiający posiada na wyposażeniu kardiomonitor Spacelabs Ultraview,  z którym winien być kompatybilny przedmiot zamówienia.</t>
  </si>
  <si>
    <t>….......................................</t>
  </si>
  <si>
    <t xml:space="preserve">załącznik 3.16 do SIWZ </t>
  </si>
  <si>
    <t>Pakiet nr 16 Akcesoria do kardiomonitora Mindray PM6000 i PM8000</t>
  </si>
  <si>
    <t>Cena netto</t>
  </si>
  <si>
    <t>Kabel główny EKG na 5 odprowadzeń pacjenta do kardiomonitora Mindray PM6000</t>
  </si>
  <si>
    <t>Komplet 5 odprowadzeń EKG do kabla głównego, końcówki zatrzaskowe, do kardiomonitora Mindray PM6000</t>
  </si>
  <si>
    <t>Przewód NIBP do kardiomonitora Mindray PM6000</t>
  </si>
  <si>
    <t>Kompletny kabel EKG z 3 odprowadzeniami pacjenta, zakończenia klamerkowe, do kardiomonitora Mindray PM8000</t>
  </si>
  <si>
    <t>Przewód NIBP do kardiomonitora Mindray PM8000</t>
  </si>
  <si>
    <t>14.</t>
  </si>
  <si>
    <t>Czujnik SpO2 do kardiomonitora PM8000, wtyczka REDEL 6PIN, dł. 3.0 m</t>
  </si>
  <si>
    <t>Zamawiający posiada na wyposażeniu kardiomonitor Mindray PM6000 i PM8000, z którym winien być kompatybilny przedmiot zamówienia.</t>
  </si>
  <si>
    <t xml:space="preserve">załącznik 3.17 do SIWZ </t>
  </si>
  <si>
    <t>Pakiet nr 17 -   Części i akcesoria do monitorowania</t>
  </si>
  <si>
    <t>Czujnik SpO2 Nellcor, wielorazowego użytku na palec dla dorosłych, typ Dura DS. 100A, kompatybilny  z przedłużaczem SpO2 Nellcor, współpracującym z kardiomonitorem Delta/XL, Kappa.</t>
  </si>
  <si>
    <t>Wielorazowego użytku moduł przewodowy Multimed 6, wieloparametryczny do pomiarów SpO2, EKG i temperatury, wraz z kablem połączeniowym dł. 2,5 m, kompatybilny z kardiomonitorem Delta/XL, Kappa.</t>
  </si>
  <si>
    <t>Wielorazowego użytku czujnik temperatury skóry, złącze 7-pinowe, dł. 1,5m, kompatybilny z modułem Multimed 5, 6, 12, współpracującym z kardiomonitorem Delta/XL, Kappa.</t>
  </si>
  <si>
    <t>Czujnik SpO2 Masimo LNOP DCI, wielorazowego użytku na palec dla dorosłych, kompatybilny z przedłużaczem SpO2 Masimo LNOP, współpracującym z kardiomonitorem Delta/XL, Kappa, typ połączenia z przedłużaczem - blaszka.</t>
  </si>
  <si>
    <t>15.</t>
  </si>
  <si>
    <t>Wielorazowego użytku moduł przewodowy Multimed 5, wieloparametryczny do pomiarów SpO2, EKG i temperatury, wraz z kablem połączeniowym dł. 1,5 m, kompatybilny z kardiomonitorem Delta/XL, Kappa.</t>
  </si>
  <si>
    <t>16.</t>
  </si>
  <si>
    <t>Czujnik SpO2 Masimo LNCS DCI, wielorazowego użytku na palec dla dorosłych, kompatybilny z przedłużaczem SpO2 Masimo LNCS, współpracującym z kardiomonitorem Delta/XL, Kappa, typ połączenia z przedłużaczem - kostka.</t>
  </si>
  <si>
    <t>17.</t>
  </si>
  <si>
    <t>18.</t>
  </si>
  <si>
    <t xml:space="preserve">Przewód pośredni SpO2 Masimo LNOP, wielorazowego użytku,  dł. 1,2 m, typ połączenia z czujnikiem - blaszka - kompatybilny z modułem Masimo SET oraz Infinity M300.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</si>
  <si>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3.18 do SIWZ</t>
  </si>
  <si>
    <t>Pakiet nr 18 Układy oddechowe, akcesoria do wentylacji i monitorowania, czujniki</t>
  </si>
  <si>
    <t>Zestaw oddechowy dla dorosłych, składający się z  karbowanej rury o dł. 150 cm, zastawki wydechowej, czujnika przepływu, linii pomiarowej o dł. 150 cm. oraz, obrotowego łącznika, zestaw kompatybilny z respiratorem transportowym Oxlog 3000+,2000+ , op.5 szt.</t>
  </si>
  <si>
    <t>Na produkty jednorazowe data przydatności ma być nie krótsza, niż 1 mies.</t>
  </si>
  <si>
    <t>Zestaw rur oddechowych wielorazowego użytku dla dorosłych do respiratora transportowego Oxylog 2000/3000, zawierajacy karbowaną, wewnetrznie gładką rurę o dł. 150 cm oraz linię pomiaru przepływu o dł. 150 cm.</t>
  </si>
  <si>
    <t>Zawór oddechowy wielorazowego użytku dla dorosłych i dzieci, przystosowany do dezynfekcji, kompatybilny z zestawem rur oddechowych dedykowanych do respiratora transportowego Oxylog 2000/3000.</t>
  </si>
  <si>
    <t>Czujnik przepływu, działający na zasadzie różnicy ciśnień, PPSU, przystosowany do dezynfekcji i sterylizacji w 134˚C przez 10 min, czujnik kompatybilny z zestawem rur oddechowych dedykowanych do respiratora transportowego Oxylog 2000/3000.</t>
  </si>
  <si>
    <t>Łącznik kątowy wielokrotnego użytku przystosowany do dezynfekcji i sterylizacji w temp. 134˚C przez 10 min, kompatybilny z wielorazowymi rurami silikonowymi o średnicy 22 mm.  dedykowanych do respiratora transportowego Oxylog 2000/3000.</t>
  </si>
  <si>
    <t>Wielorazowego użytku  nebulizator pneumatyczny kompatybilny z respiratorem typ Evita, Savina, o wydajność nebulizacji 3 ml/10 min (przy Tinsp=1,7s; f=12/min; przepływ wdechowy 60 L/min), ciśnienie robocze 2±0,2 bara, pojemność zbiornika na lek max 20 ml, waga 200g.</t>
  </si>
  <si>
    <t>Zastawka wydechowa kompatybilna z respiratorem Savina, wielokrotnego użytku, przystosowana do sterylizacji w 134˚C przez 10 min.</t>
  </si>
  <si>
    <t xml:space="preserve"> Łącznik zastawki wydechowej z czujnikiem przepływu Savina, przystosowany do sterylizacji parą w temperaturze 134 ˚C i do odkażania na mokro 93 ˚C/10 minut.</t>
  </si>
  <si>
    <t>Na produkty jednorazowe data przydatność ma być nie krótszy, niż 1 mies.</t>
  </si>
  <si>
    <t>Membrana zastawki wydechowej Savina wydechowej przystosowana do sterylizacji parą w temperaturze 134 ˚C i do odkażania na mokro 93 ˚C/10 minut.</t>
  </si>
  <si>
    <t xml:space="preserve"> Zastawka wydechowa kompatybilna z respiratorem Evita, wielokrotnego użytku, przystosowana do sterylizacji w 134˚C przez 10 min.</t>
  </si>
  <si>
    <t>Adapter do mankietów NIPC, fioletowy, połączenie szybko złączki z gniazdem łamanym, op. 10 szt.</t>
  </si>
  <si>
    <t>Pułapka wodna WaterLock 2, zaopatrzona w filtr, zabezpieczająca moduł gazowy SCIO przed zawilgoceniem.</t>
  </si>
  <si>
    <t>Linia próbkowania do modułu gazowego Scio, linia jednorazowego uzytku, dł. do 3m, końcówki typ "żeński", pasujace do zakończeń typu LuerLock, op. 10 szt.</t>
  </si>
  <si>
    <t>Czujnik Przepływu działajacy w technologii anometrii cieplnej, pozwalającej na szybki i dokładny pomiar, przy minimalnych wdechowych i wydechowych oporach; czujnik przystosowany do dezynfekcji, op. 5 szt.</t>
  </si>
  <si>
    <t xml:space="preserve">Akrylowy filtr bakteryjny jednorazowego użytku do ssaków mocowanych przy aparatach  Primus,Fabius, Zeus, zakres filtracji bakteryjno - wirusowej 99,999%, metoda filtracji hydrofobowa (HEPA), zalecany okres użytkowania 14 dni. </t>
  </si>
  <si>
    <t>Czujnik tlenu kapsuła, działający na zasdadzie ogniw galwanicznych; elektrochemiczny przetwornik służacy do pomiaru cisnienia parcjalnego tlenu w strumieniu głównym, kompatybilny z aparatami i respiratorami firmy Drager.</t>
  </si>
  <si>
    <t>Szybki czujnik tlenu działający na zasdadzie ogniw galwanicznych; elektrochemiczny przetwornik służacy do pomiaru cisnienia parcjalnego tlenu w strumieniu bocznym, kompatybilny z aparatami i respiratorami firmy Drager.</t>
  </si>
  <si>
    <t>Zastawka wydechowa dla dorosłych INFINITY ID do respiratora Evita 300 (jednorazowa)</t>
  </si>
  <si>
    <t>19.</t>
  </si>
  <si>
    <t>Zastawka wydechowa dla dorosłych INFINITY ID do respiratora Evita 300 (wielorazowa)</t>
  </si>
  <si>
    <t>20.</t>
  </si>
  <si>
    <t>Czujnik przepływu dla dorosłych INFINITY ID FIOW SENSOR</t>
  </si>
  <si>
    <t>21.</t>
  </si>
  <si>
    <t>Przewody oddechowe jednorazowe do respiratora Evita 300</t>
  </si>
  <si>
    <t>Zestaw czujników etCO2 Capnostat-III</t>
  </si>
  <si>
    <t>23.</t>
  </si>
  <si>
    <t>Druciany, chromowany kosz służący do przechowywania akcesoriów jednorazowego użytku, zarówno w wiązankach – pakietach, jak i indywidualnie, o wymiarach 15 cm x 48 cm x 10 cm, gęstość tkania zapobiegająca wypadaniu drobnych elementów; struktura i budowa kosza pozwalająca na łatwe przeprowadzenie procesu dekontaminacji, również w autoklawie w temperaturze do 134 °C. Kosz przystosowany do mocowania na szynie, zajmujący ok. 15 cm jej długości”.</t>
  </si>
  <si>
    <t xml:space="preserve">Załącznik 3.19 do siwz </t>
  </si>
  <si>
    <t>Pakiet 19 Akcesoria do uretrotomu i ureterorenoskopu</t>
  </si>
  <si>
    <t>Nóż zimny prosty</t>
  </si>
  <si>
    <t>Kleszczyki ,,ząb myszy"</t>
  </si>
  <si>
    <t>Zestaw uszczelek do kanału instrumentów</t>
  </si>
  <si>
    <t>Kleszczyki sztywne biopsyjne śr.5Chr, długości 550mm lub 600mm</t>
  </si>
  <si>
    <t>Kleszczyki sztywne szczupakowe</t>
  </si>
  <si>
    <t>Koszyczek do wyciągania kamieni trzyramienny lub pięcioramienny</t>
  </si>
  <si>
    <t>Koszyczek do wyciągania kamieni pięcioramienny</t>
  </si>
  <si>
    <t>Strzykawka pęcherzowa 150cc</t>
  </si>
  <si>
    <t>Zamawiający posiada na wyposażeniu uretrotom i ureterorenoskop firmy K. Storz, z którymi winny być kompatybilne oferowane akcesoria .</t>
  </si>
  <si>
    <t>Załącznik 3.20 do siwz</t>
  </si>
  <si>
    <t>Pakiet 20 Akcesoria do lithoclastu i PCNL</t>
  </si>
  <si>
    <t>Sonda do lithoclastu, średnica 1,6 mm, dł. 490mm</t>
  </si>
  <si>
    <t>Sonda do lithoclastu, średnica 0,8 mm, dł. 490mm</t>
  </si>
  <si>
    <t>Zestaw uszczelek do optyki do PCNL</t>
  </si>
  <si>
    <t xml:space="preserve"> komplety</t>
  </si>
  <si>
    <t>Zamawiający posiada na wyposażeniu lithoclast i PCNL firmy R. Wolf , z którymi winny być kompatybilne oferowane akcesoria .</t>
  </si>
  <si>
    <t>Załącznik 3.21 do siwz</t>
  </si>
  <si>
    <t>Pakiet 21 Kompletny dren i czujnik ciśnienia do pompy artroskopowej</t>
  </si>
  <si>
    <t>Zamawiający posiada na wyposażeniu pompę artroskopową firmy R.Wolf typ 2202,z którą winnien być kompatybilny oferowany przedmiot zamówienia.</t>
  </si>
  <si>
    <t>….....................................................</t>
  </si>
  <si>
    <t>Pakiet 22 Części zamienne i akcesoria do trokarów laparoskopowych</t>
  </si>
  <si>
    <t>Adapter redukujący , redukcja z 12,5mm na 5,5 mm(10szt) w zestawie z uszczelkami (10szt)</t>
  </si>
  <si>
    <t>Adapter redukujący , redukcja z 12,5mm na 10mm(10szt), w zestawie z uszczelkami (10szt)</t>
  </si>
  <si>
    <t>Adaper redukujący redukcja z 10mm na 5,5mm (10szt) w zestawie z uszczelkami (10szt)</t>
  </si>
  <si>
    <t>Zatyczka uszczelniająca trokara, przejście 5,5mm</t>
  </si>
  <si>
    <t>Zatyczka uszczelniająca trokara, przejście 10mm</t>
  </si>
  <si>
    <t>Zatyczka uszczelniajaca trokara, przejscie 12,5mm</t>
  </si>
  <si>
    <t xml:space="preserve">Zamawiający posiada na wyposażeniu trokary o średnicy 5,5mm; 10mm; 12,5mm, firmy Richard WOLF GmbH, </t>
  </si>
  <si>
    <t>z którymi winny być kompatybilne oferowane akcesoria .</t>
  </si>
  <si>
    <t>max okres gwarancji</t>
  </si>
  <si>
    <t>36 miesięcy</t>
  </si>
  <si>
    <t>6 mies..</t>
  </si>
  <si>
    <t xml:space="preserve">                      </t>
  </si>
  <si>
    <t xml:space="preserve">                                    </t>
  </si>
  <si>
    <t>48 miesięcy</t>
  </si>
  <si>
    <t xml:space="preserve">
</t>
  </si>
  <si>
    <t>oferowany okres gwarancji</t>
  </si>
  <si>
    <t>Maksymalna liczba punktów możliwych do uzyskania w przyjętym kryterium okres gwarancji</t>
  </si>
  <si>
    <t>oferowany okres gwarancji w miesiącach</t>
  </si>
  <si>
    <r>
      <t xml:space="preserve">Czujnik SpO2 dla dzieci w technologii Nellcor OxiMax, dł. 1.1 m, do pulsoksymetru MICROSTEAM- </t>
    </r>
    <r>
      <rPr>
        <i/>
        <sz val="12"/>
        <rFont val="Arial"/>
        <family val="2"/>
      </rPr>
      <t>dopuszcza się także dł 0,9m</t>
    </r>
  </si>
  <si>
    <r>
      <t xml:space="preserve">Czujnik SpO2 dla dorosłych w technologii Nellcor OxiMax, dł. 1.1 m, do pulsoksymetru MICROSTEAM-  </t>
    </r>
    <r>
      <rPr>
        <i/>
        <sz val="12"/>
        <rFont val="Arial"/>
        <family val="2"/>
      </rPr>
      <t>dopuszcza się także dł 0,9m</t>
    </r>
  </si>
  <si>
    <t>kod katalogowy, producent</t>
  </si>
  <si>
    <r>
      <t xml:space="preserve">Adapter czujnika SpO2 w technologii Nellcor nie-OxiMax dł. 2.2 m </t>
    </r>
    <r>
      <rPr>
        <i/>
        <sz val="9"/>
        <rFont val="Arial"/>
        <family val="2"/>
      </rPr>
      <t>lub 2,4 m</t>
    </r>
    <r>
      <rPr>
        <sz val="9"/>
        <rFont val="Arial"/>
        <family val="2"/>
      </rPr>
      <t>, do kardiomonitora Spacelabs Ultraview</t>
    </r>
  </si>
  <si>
    <r>
      <t xml:space="preserve">Czujnik SpO2 dla dzieci w technologii Nellcor nie-OxiMax, dł. 1.1 m </t>
    </r>
    <r>
      <rPr>
        <i/>
        <sz val="9"/>
        <rFont val="Arial"/>
        <family val="2"/>
      </rPr>
      <t>lub 0,9 m,</t>
    </r>
    <r>
      <rPr>
        <sz val="9"/>
        <rFont val="Arial"/>
        <family val="2"/>
      </rPr>
      <t xml:space="preserve"> do kardiomonitora Spacelabs Ultraview</t>
    </r>
  </si>
  <si>
    <r>
      <t xml:space="preserve">Czujnik SpO2 dla dorosłych w technologii Nellcor nie-OxiMax, dł. 1.1 m </t>
    </r>
    <r>
      <rPr>
        <i/>
        <sz val="9"/>
        <rFont val="Arial"/>
        <family val="2"/>
      </rPr>
      <t>lub 0,9 m,</t>
    </r>
    <r>
      <rPr>
        <sz val="9"/>
        <rFont val="Arial"/>
        <family val="2"/>
      </rPr>
      <t>, do kardiomonitora Spacelabs Ultraview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</si>
  <si>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S (17-25cm/29cm), rozmiar mankietu kodowany kolorystycznie, </t>
    </r>
    <r>
      <rPr>
        <i/>
        <sz val="10"/>
        <rFont val="Arial"/>
        <family val="2"/>
      </rPr>
      <t xml:space="preserve">Zamawiający dopuszcza  mankiet nie kodowany kolorystycznie- </t>
    </r>
  </si>
  <si>
    <t xml:space="preserve">     36 miesięcy                               </t>
  </si>
  <si>
    <r>
      <t xml:space="preserve">Mankiet 1-żyłowy do pomiaru NIBP, dla dorosłych, rozm.S,M,L,XL metalowym konektorem                              rozmiary mankietów w zakresie 20-47cm- </t>
    </r>
    <r>
      <rPr>
        <i/>
        <sz val="12"/>
        <rFont val="Arial"/>
        <family val="2"/>
      </rPr>
      <t>dopuszcza się mankiety w rozmiarach 18-47 cm</t>
    </r>
  </si>
  <si>
    <t>Op.</t>
  </si>
  <si>
    <r>
      <t>Wielorazowego użytku kabel połączeniowy do pomiaru NIBP u dorosłych i dzieci, dł. 3,7 m</t>
    </r>
    <r>
      <rPr>
        <i/>
        <sz val="10"/>
        <rFont val="Arial"/>
        <family val="2"/>
      </rPr>
      <t xml:space="preserve"> lub 3,0 m</t>
    </r>
    <r>
      <rPr>
        <sz val="10"/>
        <rFont val="Arial"/>
        <family val="2"/>
      </rPr>
      <t xml:space="preserve"> , z tzw. „łamanym” złączem.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</si>
  <si>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M  (23-33cm/33cm) </t>
    </r>
    <r>
      <rPr>
        <i/>
        <sz val="10"/>
        <rFont val="Arial"/>
        <family val="2"/>
      </rPr>
      <t>lub 25-35cm</t>
    </r>
    <r>
      <rPr>
        <sz val="10"/>
        <rFont val="Arial"/>
        <family val="2"/>
      </rPr>
      <t>, rozmiar mankietu kodowany kolorystycznie,</t>
    </r>
    <r>
      <rPr>
        <i/>
        <sz val="10"/>
        <rFont val="Arial"/>
        <family val="2"/>
      </rPr>
      <t xml:space="preserve"> Zamawiający dopuszcza  mankiet nie kodowany kolorystycznie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</si>
  <si>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M+  (23-33cm/43cm;) </t>
    </r>
    <r>
      <rPr>
        <i/>
        <sz val="10"/>
        <rFont val="Arial"/>
        <family val="2"/>
      </rPr>
      <t>lub 33-47 m ),</t>
    </r>
    <r>
      <rPr>
        <sz val="10"/>
        <rFont val="Arial"/>
        <family val="2"/>
      </rPr>
      <t xml:space="preserve"> rozmiar mankietu kodowany kolorystycznie, </t>
    </r>
    <r>
      <rPr>
        <i/>
        <sz val="10"/>
        <rFont val="Arial"/>
        <family val="2"/>
      </rPr>
      <t>Zamawiający dopuszcza  mankiet nie kodowany kolorystycznie</t>
    </r>
  </si>
  <si>
    <r>
      <t>Mankiet wielorazowego użytku do nieinwazyjnego pomiaru ciśnienia tętniczego krwi, wyposażony w pojedynczy dren z tzw. „łamanym” złączem, mankiet wyposażone w klejone rzepy, umożliwiające jego ufiksowanie, rozmiar L (31-40cm/40cm)</t>
    </r>
    <r>
      <rPr>
        <i/>
        <sz val="10"/>
        <rFont val="Arial"/>
        <family val="2"/>
      </rPr>
      <t xml:space="preserve"> lub 33-47 cm ,</t>
    </r>
    <r>
      <rPr>
        <sz val="10"/>
        <rFont val="Arial"/>
        <family val="2"/>
      </rPr>
      <t xml:space="preserve"> rozmiar mankietu kodowany kolorystycznie, </t>
    </r>
    <r>
      <rPr>
        <i/>
        <sz val="10"/>
        <rFont val="Arial"/>
        <family val="2"/>
      </rPr>
      <t>Zamawiający dopuszcza  mankiet nie kodowany kolorystycznie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</si>
  <si>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L+ (31-40cm/55cm) lub </t>
    </r>
    <r>
      <rPr>
        <i/>
        <sz val="10"/>
        <rFont val="Arial"/>
        <family val="2"/>
      </rPr>
      <t xml:space="preserve">44-53 cm , </t>
    </r>
    <r>
      <rPr>
        <sz val="10"/>
        <rFont val="Arial"/>
        <family val="2"/>
      </rPr>
      <t xml:space="preserve">rozmiar mankietu kodowany kolorystycznie, </t>
    </r>
    <r>
      <rPr>
        <i/>
        <sz val="10"/>
        <rFont val="Arial"/>
        <family val="2"/>
      </rPr>
      <t>Zamawiający dopuszcza  mankiet nie kodowany kolorystycznie</t>
    </r>
  </si>
  <si>
    <t>Oferowany termin realizacji: …. (w dniach) od złożenia zamówienia (max. do 3 dni)</t>
  </si>
  <si>
    <t>Oferowany termin realizacji: …. (w dniach) od złożenia zamówienia (max. do 21 dni)</t>
  </si>
  <si>
    <r>
      <t xml:space="preserve">Adapter czujnika SpO2 w technologii Nellcor nie-OxiMax dł. 2.2 m  </t>
    </r>
    <r>
      <rPr>
        <i/>
        <sz val="10"/>
        <rFont val="Arial"/>
        <family val="2"/>
      </rPr>
      <t xml:space="preserve">lub 2,4 m </t>
    </r>
    <r>
      <rPr>
        <sz val="10"/>
        <rFont val="Arial"/>
        <family val="2"/>
      </rPr>
      <t>,do kardiomonitora Mindray PM6000</t>
    </r>
  </si>
  <si>
    <r>
      <t xml:space="preserve">Czujnik SpO2 dla dorosłych w technologii Nellcor nie-OxiMax, dł. 1.1 m </t>
    </r>
    <r>
      <rPr>
        <i/>
        <sz val="10"/>
        <rFont val="Arial"/>
        <family val="2"/>
      </rPr>
      <t xml:space="preserve"> lub 0,9 m </t>
    </r>
    <r>
      <rPr>
        <sz val="10"/>
        <rFont val="Arial"/>
        <family val="2"/>
      </rPr>
      <t>do kardiomonitora Mindray PM6000</t>
    </r>
  </si>
  <si>
    <t>Kompletny dren silikonowy,autoklawowalny, wielokrotnego użycia do pompy artroskopowej (z dwukomorowym czujnikiem ciśnienia)</t>
  </si>
  <si>
    <t>Załącznik 3.22 do siwz</t>
  </si>
  <si>
    <r>
      <t>Mankiet wielorazowego użytku do nieinwazyjnego pomiaru ciśnienia tętniczego krwi, wyposażony w pojedynczy dren z tzw. „łamanym” złączem, mankiet wyposażone w klejone rzepy, umożliwiające jego ufiksowanie, rozmiar M++ ( 23-33 cm\ 53 cm;)</t>
    </r>
    <r>
      <rPr>
        <i/>
        <sz val="10"/>
        <rFont val="Arial"/>
        <family val="2"/>
      </rPr>
      <t xml:space="preserve"> lub 44-53 cm ,</t>
    </r>
    <r>
      <rPr>
        <sz val="10"/>
        <rFont val="Arial"/>
        <family val="2"/>
      </rPr>
      <t xml:space="preserve"> rozmiar mankietu kodowany kolorystycznie,</t>
    </r>
    <r>
      <rPr>
        <i/>
        <sz val="10"/>
        <rFont val="Arial"/>
        <family val="2"/>
      </rPr>
      <t xml:space="preserve"> Zamawiający dopuszcza  mankiet nie kodowany kolorystycznie </t>
    </r>
  </si>
  <si>
    <t>po zmianie</t>
  </si>
  <si>
    <t>Przedłużacz SpO2 Nellcor, wielorazowego użytku,  dł. 1 m  * lub 1,2 m, typ połączenia z czujnikiem - kostka -kompatybilny z modułem Multimed 5, 6, 12 i NeoMed, współpracującym z kardiomonitorem Delta/XL, Kappa.</t>
  </si>
  <si>
    <t>Przedłużacz SpO2 Masimo LNOP, wielorazowego użytku,  dł. 1,5 m  *lub 1,2, typ połączenia z czujnikiem - blaszka -  kompatybilny z modułem Multimed 5, 6, 12 i NeoMed, współpracującym z kardiomonitorem Delta/XL, Kappa.</t>
  </si>
  <si>
    <t>* zmiana odp.1</t>
  </si>
  <si>
    <t>Kabel wielorazowego użytku do EKG 3-odprowadzeniowy, z europejskim oznaczeniem kolorystycznym, typ grraber,  dł. 1 m   *lub 0,95 m, kompatybilny  z modułem Multimed 5, 6, 12, wtyk dwupinowy.</t>
  </si>
  <si>
    <t>Kabel wielorazowego użytku do EKG 5-odprowadzeniowy, z europejskim oznaczeniem kolorystycznym, typ grraber,  dł. 1 m  *lub 0,95m, kompatybilny z modułem Multimed 5, 6, 12, wtyk dwupinowy.</t>
  </si>
  <si>
    <t xml:space="preserve">Minimalny              okres gwarancji/ważności /przydatności do użycia </t>
  </si>
  <si>
    <t xml:space="preserve">max okres gwarancji/ważności /przydatności do użycia </t>
  </si>
  <si>
    <t>oferowany okres gwarancji /ważności/przydatności do użycia w miesiącach</t>
  </si>
  <si>
    <t>*zmiana odp.1 W poz. 1,2,3,6 należy podać okres ważności/ przydatności do użycia (nie podlega on jednakże ocenie w ramach przyjętego kryterium oceny). Ocenie podlega okres gwarancji podany dla poz. 4 i 5</t>
  </si>
  <si>
    <t>Oferowany termin realizacji: …... (w dniach) od złożenia zamówienia (max. do 5 dni* zmiana odp.1)</t>
  </si>
  <si>
    <t>Oferowany termin realizacji: …. (w dniach) od złożenia zamówienia (max. Do 5 dni *zmiana odp.1)</t>
  </si>
  <si>
    <t>Czujnik SpO2 dla dorosłych w technologii Masimo LNCS *Wymagany czujnik: Czujnik SpO2 do defibrylatora / monitora funkcji życiowych LIFEPAK 12/15/20 Physio-ControlMasimo Set (14 PIN, biała wtyczka)</t>
  </si>
  <si>
    <r>
      <t xml:space="preserve">Oferowany termin dostawy: Poz. ……………Poz. ………….(Poz. 1-3 i 5-6 maks. do 3 dni roboczych ; Poz. 4 maks. do10 dni roboczych </t>
    </r>
    <r>
      <rPr>
        <sz val="10"/>
        <rFont val="Arial CE"/>
        <family val="2"/>
      </rPr>
      <t xml:space="preserve"> od dnia złożenia zamówienia.</t>
    </r>
  </si>
  <si>
    <t>zmiana odpowiedzią 2</t>
  </si>
  <si>
    <t>Sonda do lithoclastu, średnica 1,0 mm, dł. 490mm *dopuszcza się sondę o średnicy 0,8 mm i długości 490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</si>
</sst>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0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4"/>
      <name val="Times New Roman"/>
      <family val="1"/>
    </font>
    <font>
      <sz val="8.5"/>
      <name val="EUAlbertina"/>
      <family val="0"/>
    </font>
    <font>
      <sz val="14"/>
      <name val="Arial CE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EUAlbertina"/>
      <family val="0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Arial CE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Arial CE"/>
      <family val="2"/>
    </font>
    <font>
      <sz val="11"/>
      <name val="Times New Roman"/>
      <family val="1"/>
    </font>
    <font>
      <i/>
      <sz val="12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sz val="9"/>
      <name val="Arial Narrow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Arial CE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50" fillId="3" borderId="1" applyNumberFormat="0" applyAlignment="0" applyProtection="0"/>
    <xf numFmtId="0" fontId="51" fillId="9" borderId="2" applyNumberFormat="0" applyAlignment="0" applyProtection="0"/>
    <xf numFmtId="0" fontId="52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14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9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17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" fillId="0" borderId="0" xfId="60" applyFont="1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horizontal="center"/>
      <protection/>
    </xf>
    <xf numFmtId="0" fontId="6" fillId="0" borderId="11" xfId="53" applyFont="1" applyBorder="1" applyAlignment="1">
      <alignment vertical="center"/>
      <protection/>
    </xf>
    <xf numFmtId="0" fontId="6" fillId="0" borderId="12" xfId="53" applyFont="1" applyBorder="1" applyAlignment="1">
      <alignment vertical="center"/>
      <protection/>
    </xf>
    <xf numFmtId="4" fontId="6" fillId="0" borderId="12" xfId="53" applyNumberFormat="1" applyFont="1" applyBorder="1" applyAlignment="1">
      <alignment vertical="center"/>
      <protection/>
    </xf>
    <xf numFmtId="2" fontId="6" fillId="0" borderId="13" xfId="53" applyNumberFormat="1" applyFont="1" applyBorder="1">
      <alignment/>
      <protection/>
    </xf>
    <xf numFmtId="2" fontId="11" fillId="0" borderId="13" xfId="53" applyNumberFormat="1" applyFont="1" applyBorder="1" applyAlignment="1">
      <alignment vertical="center"/>
      <protection/>
    </xf>
    <xf numFmtId="2" fontId="11" fillId="0" borderId="14" xfId="53" applyNumberFormat="1" applyFont="1" applyBorder="1" applyAlignment="1">
      <alignment vertical="center"/>
      <protection/>
    </xf>
    <xf numFmtId="0" fontId="5" fillId="0" borderId="15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Border="1">
      <alignment/>
      <protection/>
    </xf>
    <xf numFmtId="2" fontId="6" fillId="0" borderId="0" xfId="53" applyNumberFormat="1" applyFont="1" applyBorder="1">
      <alignment/>
      <protection/>
    </xf>
    <xf numFmtId="2" fontId="10" fillId="0" borderId="12" xfId="53" applyNumberFormat="1" applyFont="1" applyBorder="1" applyAlignment="1">
      <alignment vertical="center"/>
      <protection/>
    </xf>
    <xf numFmtId="0" fontId="12" fillId="0" borderId="0" xfId="53" applyFont="1" applyAlignment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right"/>
      <protection/>
    </xf>
    <xf numFmtId="0" fontId="14" fillId="0" borderId="0" xfId="55" applyFont="1">
      <alignment/>
      <protection/>
    </xf>
    <xf numFmtId="0" fontId="15" fillId="0" borderId="0" xfId="0" applyFont="1" applyAlignment="1">
      <alignment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18" fillId="0" borderId="14" xfId="55" applyFont="1" applyBorder="1" applyAlignment="1">
      <alignment horizontal="center" vertical="top"/>
      <protection/>
    </xf>
    <xf numFmtId="0" fontId="18" fillId="0" borderId="12" xfId="55" applyFont="1" applyBorder="1" applyAlignment="1">
      <alignment horizontal="center" vertical="top"/>
      <protection/>
    </xf>
    <xf numFmtId="0" fontId="18" fillId="0" borderId="12" xfId="55" applyFont="1" applyBorder="1" applyAlignment="1">
      <alignment horizontal="center" vertical="top" wrapText="1"/>
      <protection/>
    </xf>
    <xf numFmtId="0" fontId="19" fillId="0" borderId="14" xfId="44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8" fillId="0" borderId="0" xfId="55" applyFont="1" applyBorder="1" applyAlignment="1">
      <alignment horizontal="center" vertical="center"/>
      <protection/>
    </xf>
    <xf numFmtId="2" fontId="18" fillId="0" borderId="0" xfId="55" applyNumberFormat="1" applyFont="1" applyBorder="1" applyAlignment="1">
      <alignment horizontal="center" vertical="center"/>
      <protection/>
    </xf>
    <xf numFmtId="164" fontId="18" fillId="0" borderId="0" xfId="55" applyNumberFormat="1" applyFont="1" applyBorder="1" applyAlignment="1">
      <alignment horizontal="center" vertical="center"/>
      <protection/>
    </xf>
    <xf numFmtId="0" fontId="18" fillId="0" borderId="0" xfId="55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2" fontId="18" fillId="0" borderId="0" xfId="55" applyNumberFormat="1" applyFont="1" applyFill="1" applyBorder="1">
      <alignment/>
      <protection/>
    </xf>
    <xf numFmtId="0" fontId="1" fillId="0" borderId="0" xfId="55">
      <alignment/>
      <protection/>
    </xf>
    <xf numFmtId="0" fontId="1" fillId="0" borderId="0" xfId="55" applyFont="1">
      <alignment/>
      <protection/>
    </xf>
    <xf numFmtId="0" fontId="1" fillId="0" borderId="0" xfId="60">
      <alignment/>
      <protection/>
    </xf>
    <xf numFmtId="0" fontId="1" fillId="0" borderId="0" xfId="60" applyFont="1">
      <alignment/>
      <protection/>
    </xf>
    <xf numFmtId="0" fontId="8" fillId="0" borderId="0" xfId="44">
      <alignment/>
      <protection/>
    </xf>
    <xf numFmtId="0" fontId="16" fillId="0" borderId="0" xfId="44" applyFont="1">
      <alignment/>
      <protection/>
    </xf>
    <xf numFmtId="0" fontId="8" fillId="0" borderId="0" xfId="44" applyFont="1" applyAlignment="1">
      <alignment horizontal="right"/>
      <protection/>
    </xf>
    <xf numFmtId="0" fontId="4" fillId="0" borderId="0" xfId="60" applyFont="1">
      <alignment/>
      <protection/>
    </xf>
    <xf numFmtId="0" fontId="7" fillId="0" borderId="0" xfId="44" applyFont="1">
      <alignment/>
      <protection/>
    </xf>
    <xf numFmtId="0" fontId="5" fillId="0" borderId="0" xfId="60" applyFont="1">
      <alignment/>
      <protection/>
    </xf>
    <xf numFmtId="0" fontId="10" fillId="0" borderId="0" xfId="0" applyFont="1" applyAlignment="1">
      <alignment/>
    </xf>
    <xf numFmtId="0" fontId="18" fillId="0" borderId="12" xfId="44" applyFont="1" applyBorder="1" applyAlignment="1">
      <alignment horizontal="center" vertical="center"/>
      <protection/>
    </xf>
    <xf numFmtId="0" fontId="18" fillId="0" borderId="12" xfId="44" applyFont="1" applyBorder="1" applyAlignment="1">
      <alignment horizontal="center" vertical="center" wrapText="1"/>
      <protection/>
    </xf>
    <xf numFmtId="0" fontId="21" fillId="0" borderId="12" xfId="44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12" xfId="44" applyFont="1" applyBorder="1" applyAlignment="1">
      <alignment horizontal="center" vertical="center"/>
      <protection/>
    </xf>
    <xf numFmtId="0" fontId="18" fillId="0" borderId="12" xfId="44" applyFont="1" applyFill="1" applyBorder="1" applyAlignment="1">
      <alignment horizontal="left" vertical="center" wrapText="1"/>
      <protection/>
    </xf>
    <xf numFmtId="0" fontId="18" fillId="0" borderId="12" xfId="44" applyFont="1" applyBorder="1" applyAlignment="1">
      <alignment horizontal="right" vertical="center" wrapText="1"/>
      <protection/>
    </xf>
    <xf numFmtId="0" fontId="18" fillId="0" borderId="12" xfId="44" applyFont="1" applyFill="1" applyBorder="1" applyAlignment="1">
      <alignment horizontal="center" vertical="center"/>
      <protection/>
    </xf>
    <xf numFmtId="164" fontId="18" fillId="0" borderId="12" xfId="44" applyNumberFormat="1" applyFont="1" applyFill="1" applyBorder="1" applyAlignment="1">
      <alignment horizontal="center" vertical="center"/>
      <protection/>
    </xf>
    <xf numFmtId="9" fontId="18" fillId="0" borderId="12" xfId="44" applyNumberFormat="1" applyFont="1" applyFill="1" applyBorder="1" applyAlignment="1">
      <alignment horizontal="center" vertical="center"/>
      <protection/>
    </xf>
    <xf numFmtId="2" fontId="18" fillId="0" borderId="12" xfId="44" applyNumberFormat="1" applyFont="1" applyFill="1" applyBorder="1" applyAlignment="1">
      <alignment horizontal="center" vertical="center"/>
      <protection/>
    </xf>
    <xf numFmtId="2" fontId="18" fillId="0" borderId="12" xfId="44" applyNumberFormat="1" applyFont="1" applyBorder="1" applyAlignment="1">
      <alignment horizontal="right" vertical="center" wrapText="1"/>
      <protection/>
    </xf>
    <xf numFmtId="2" fontId="18" fillId="0" borderId="12" xfId="44" applyNumberFormat="1" applyFont="1" applyBorder="1" applyAlignment="1">
      <alignment horizontal="right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44" applyFont="1" applyBorder="1" applyAlignment="1">
      <alignment horizontal="center" vertical="center"/>
      <protection/>
    </xf>
    <xf numFmtId="0" fontId="18" fillId="0" borderId="13" xfId="44" applyFont="1" applyFill="1" applyBorder="1" applyAlignment="1">
      <alignment horizontal="left" vertical="center" wrapText="1"/>
      <protection/>
    </xf>
    <xf numFmtId="0" fontId="18" fillId="0" borderId="13" xfId="44" applyFont="1" applyBorder="1" applyAlignment="1">
      <alignment horizontal="right" vertical="center" wrapText="1"/>
      <protection/>
    </xf>
    <xf numFmtId="0" fontId="18" fillId="0" borderId="13" xfId="44" applyFont="1" applyFill="1" applyBorder="1" applyAlignment="1">
      <alignment horizontal="center" vertical="center"/>
      <protection/>
    </xf>
    <xf numFmtId="164" fontId="18" fillId="0" borderId="13" xfId="44" applyNumberFormat="1" applyFont="1" applyFill="1" applyBorder="1" applyAlignment="1">
      <alignment horizontal="center" vertical="center"/>
      <protection/>
    </xf>
    <xf numFmtId="9" fontId="18" fillId="0" borderId="13" xfId="44" applyNumberFormat="1" applyFont="1" applyFill="1" applyBorder="1" applyAlignment="1">
      <alignment horizontal="center" vertical="center"/>
      <protection/>
    </xf>
    <xf numFmtId="2" fontId="18" fillId="0" borderId="16" xfId="44" applyNumberFormat="1" applyFont="1" applyBorder="1">
      <alignment/>
      <protection/>
    </xf>
    <xf numFmtId="2" fontId="18" fillId="0" borderId="12" xfId="44" applyNumberFormat="1" applyFont="1" applyBorder="1">
      <alignment/>
      <protection/>
    </xf>
    <xf numFmtId="0" fontId="18" fillId="0" borderId="0" xfId="60" applyFont="1">
      <alignment/>
      <protection/>
    </xf>
    <xf numFmtId="0" fontId="18" fillId="0" borderId="0" xfId="44" applyFont="1" applyBorder="1" applyAlignment="1">
      <alignment horizontal="center"/>
      <protection/>
    </xf>
    <xf numFmtId="0" fontId="18" fillId="0" borderId="0" xfId="44" applyFont="1" applyBorder="1">
      <alignment/>
      <protection/>
    </xf>
    <xf numFmtId="2" fontId="18" fillId="0" borderId="0" xfId="44" applyNumberFormat="1" applyFont="1" applyBorder="1">
      <alignment/>
      <protection/>
    </xf>
    <xf numFmtId="0" fontId="22" fillId="0" borderId="0" xfId="60" applyFont="1">
      <alignment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0" xfId="60" applyFont="1" applyFill="1" applyBorder="1">
      <alignment/>
      <protection/>
    </xf>
    <xf numFmtId="2" fontId="22" fillId="0" borderId="0" xfId="60" applyNumberFormat="1" applyFont="1" applyFill="1" applyBorder="1">
      <alignment/>
      <protection/>
    </xf>
    <xf numFmtId="0" fontId="23" fillId="0" borderId="0" xfId="44" applyFont="1">
      <alignment/>
      <protection/>
    </xf>
    <xf numFmtId="0" fontId="24" fillId="0" borderId="0" xfId="60" applyFont="1" applyAlignment="1">
      <alignment/>
      <protection/>
    </xf>
    <xf numFmtId="0" fontId="1" fillId="0" borderId="0" xfId="59">
      <alignment/>
      <protection/>
    </xf>
    <xf numFmtId="0" fontId="16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>
      <alignment/>
      <protection/>
    </xf>
    <xf numFmtId="0" fontId="18" fillId="0" borderId="0" xfId="59" applyFont="1" applyAlignment="1">
      <alignment horizontal="center"/>
      <protection/>
    </xf>
    <xf numFmtId="0" fontId="18" fillId="0" borderId="0" xfId="59" applyFont="1">
      <alignment/>
      <protection/>
    </xf>
    <xf numFmtId="0" fontId="18" fillId="0" borderId="0" xfId="59" applyFont="1" applyAlignment="1">
      <alignment horizontal="right"/>
      <protection/>
    </xf>
    <xf numFmtId="0" fontId="4" fillId="0" borderId="0" xfId="59" applyFont="1">
      <alignment/>
      <protection/>
    </xf>
    <xf numFmtId="0" fontId="22" fillId="0" borderId="13" xfId="59" applyFont="1" applyBorder="1" applyAlignment="1">
      <alignment horizontal="center" vertical="center"/>
      <protection/>
    </xf>
    <xf numFmtId="0" fontId="22" fillId="0" borderId="13" xfId="59" applyFont="1" applyBorder="1" applyAlignment="1">
      <alignment horizontal="center" vertical="center" wrapText="1"/>
      <protection/>
    </xf>
    <xf numFmtId="0" fontId="25" fillId="0" borderId="12" xfId="44" applyFont="1" applyBorder="1" applyAlignment="1">
      <alignment horizontal="center" vertical="center" wrapText="1"/>
      <protection/>
    </xf>
    <xf numFmtId="0" fontId="22" fillId="0" borderId="12" xfId="59" applyFont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 vertical="center"/>
      <protection/>
    </xf>
    <xf numFmtId="0" fontId="26" fillId="0" borderId="11" xfId="59" applyFont="1" applyBorder="1" applyAlignment="1">
      <alignment horizontal="left" vertical="center" wrapText="1"/>
      <protection/>
    </xf>
    <xf numFmtId="0" fontId="27" fillId="0" borderId="17" xfId="59" applyFont="1" applyBorder="1" applyAlignment="1">
      <alignment wrapText="1"/>
      <protection/>
    </xf>
    <xf numFmtId="0" fontId="0" fillId="0" borderId="11" xfId="59" applyFont="1" applyBorder="1" applyAlignment="1">
      <alignment horizontal="center" vertical="center"/>
      <protection/>
    </xf>
    <xf numFmtId="164" fontId="0" fillId="0" borderId="12" xfId="59" applyNumberFormat="1" applyFont="1" applyBorder="1" applyAlignment="1">
      <alignment horizontal="center" vertical="center"/>
      <protection/>
    </xf>
    <xf numFmtId="9" fontId="0" fillId="0" borderId="12" xfId="59" applyNumberFormat="1" applyFont="1" applyBorder="1" applyAlignment="1">
      <alignment horizontal="center" vertical="center"/>
      <protection/>
    </xf>
    <xf numFmtId="2" fontId="0" fillId="0" borderId="12" xfId="59" applyNumberFormat="1" applyFont="1" applyBorder="1" applyAlignment="1">
      <alignment horizontal="center" vertical="center"/>
      <protection/>
    </xf>
    <xf numFmtId="2" fontId="0" fillId="0" borderId="12" xfId="59" applyNumberFormat="1" applyFont="1" applyBorder="1" applyAlignment="1">
      <alignment vertical="center" wrapText="1"/>
      <protection/>
    </xf>
    <xf numFmtId="2" fontId="0" fillId="0" borderId="12" xfId="59" applyNumberFormat="1" applyFont="1" applyBorder="1" applyAlignment="1">
      <alignment vertical="center"/>
      <protection/>
    </xf>
    <xf numFmtId="0" fontId="28" fillId="0" borderId="12" xfId="59" applyFont="1" applyBorder="1" applyAlignment="1">
      <alignment horizontal="center" vertical="center" wrapText="1"/>
      <protection/>
    </xf>
    <xf numFmtId="0" fontId="18" fillId="0" borderId="11" xfId="59" applyFont="1" applyBorder="1">
      <alignment/>
      <protection/>
    </xf>
    <xf numFmtId="0" fontId="18" fillId="0" borderId="12" xfId="59" applyFont="1" applyBorder="1">
      <alignment/>
      <protection/>
    </xf>
    <xf numFmtId="4" fontId="18" fillId="0" borderId="12" xfId="59" applyNumberFormat="1" applyFont="1" applyBorder="1">
      <alignment/>
      <protection/>
    </xf>
    <xf numFmtId="2" fontId="18" fillId="0" borderId="13" xfId="59" applyNumberFormat="1" applyFont="1" applyBorder="1">
      <alignment/>
      <protection/>
    </xf>
    <xf numFmtId="2" fontId="16" fillId="0" borderId="13" xfId="59" applyNumberFormat="1" applyFont="1" applyBorder="1">
      <alignment/>
      <protection/>
    </xf>
    <xf numFmtId="0" fontId="1" fillId="0" borderId="12" xfId="59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18" fillId="0" borderId="0" xfId="59" applyFont="1" applyBorder="1">
      <alignment/>
      <protection/>
    </xf>
    <xf numFmtId="2" fontId="18" fillId="0" borderId="0" xfId="59" applyNumberFormat="1" applyFont="1" applyBorder="1">
      <alignment/>
      <protection/>
    </xf>
    <xf numFmtId="2" fontId="18" fillId="0" borderId="12" xfId="59" applyNumberFormat="1" applyFont="1" applyBorder="1">
      <alignment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>
      <alignment/>
      <protection/>
    </xf>
    <xf numFmtId="2" fontId="18" fillId="0" borderId="0" xfId="59" applyNumberFormat="1" applyFont="1" applyFill="1" applyBorder="1">
      <alignment/>
      <protection/>
    </xf>
    <xf numFmtId="0" fontId="18" fillId="0" borderId="0" xfId="59" applyFont="1" applyAlignment="1">
      <alignment horizontal="center" vertical="center"/>
      <protection/>
    </xf>
    <xf numFmtId="0" fontId="1" fillId="0" borderId="0" xfId="59" applyAlignment="1">
      <alignment horizontal="center" vertical="center"/>
      <protection/>
    </xf>
    <xf numFmtId="0" fontId="12" fillId="0" borderId="0" xfId="59" applyFont="1" applyAlignment="1">
      <alignment/>
      <protection/>
    </xf>
    <xf numFmtId="0" fontId="1" fillId="0" borderId="0" xfId="58">
      <alignment/>
      <protection/>
    </xf>
    <xf numFmtId="0" fontId="1" fillId="0" borderId="0" xfId="58" applyFont="1">
      <alignment/>
      <protection/>
    </xf>
    <xf numFmtId="0" fontId="2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4" fillId="0" borderId="0" xfId="58" applyFont="1">
      <alignment/>
      <protection/>
    </xf>
    <xf numFmtId="0" fontId="16" fillId="0" borderId="0" xfId="44" applyFont="1" applyBorder="1" applyAlignment="1">
      <alignment vertical="center" wrapText="1"/>
      <protection/>
    </xf>
    <xf numFmtId="0" fontId="18" fillId="0" borderId="12" xfId="44" applyFont="1" applyBorder="1" applyAlignment="1">
      <alignment horizontal="center" vertical="center" wrapText="1"/>
      <protection/>
    </xf>
    <xf numFmtId="0" fontId="19" fillId="0" borderId="12" xfId="44" applyFont="1" applyBorder="1" applyAlignment="1">
      <alignment horizontal="center" vertical="center" wrapText="1"/>
      <protection/>
    </xf>
    <xf numFmtId="0" fontId="15" fillId="0" borderId="12" xfId="44" applyFont="1" applyFill="1" applyBorder="1" applyAlignment="1">
      <alignment horizontal="left" vertical="center" wrapText="1"/>
      <protection/>
    </xf>
    <xf numFmtId="0" fontId="18" fillId="0" borderId="12" xfId="44" applyFont="1" applyBorder="1" applyAlignment="1">
      <alignment horizontal="right" vertical="center" wrapText="1"/>
      <protection/>
    </xf>
    <xf numFmtId="0" fontId="15" fillId="0" borderId="12" xfId="44" applyFont="1" applyFill="1" applyBorder="1" applyAlignment="1">
      <alignment horizontal="center" vertical="center"/>
      <protection/>
    </xf>
    <xf numFmtId="164" fontId="15" fillId="0" borderId="12" xfId="44" applyNumberFormat="1" applyFont="1" applyFill="1" applyBorder="1" applyAlignment="1">
      <alignment horizontal="center" vertical="center"/>
      <protection/>
    </xf>
    <xf numFmtId="9" fontId="15" fillId="0" borderId="12" xfId="44" applyNumberFormat="1" applyFont="1" applyFill="1" applyBorder="1" applyAlignment="1">
      <alignment horizontal="center" vertical="center"/>
      <protection/>
    </xf>
    <xf numFmtId="2" fontId="15" fillId="0" borderId="12" xfId="44" applyNumberFormat="1" applyFont="1" applyFill="1" applyBorder="1" applyAlignment="1">
      <alignment horizontal="center" vertical="center"/>
      <protection/>
    </xf>
    <xf numFmtId="2" fontId="15" fillId="0" borderId="12" xfId="44" applyNumberFormat="1" applyFont="1" applyBorder="1" applyAlignment="1">
      <alignment horizontal="right" vertical="center" wrapText="1"/>
      <protection/>
    </xf>
    <xf numFmtId="2" fontId="15" fillId="0" borderId="12" xfId="44" applyNumberFormat="1" applyFont="1" applyBorder="1" applyAlignment="1">
      <alignment horizontal="right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8" fillId="0" borderId="13" xfId="44" applyFont="1" applyBorder="1" applyAlignment="1">
      <alignment horizontal="center" vertical="center"/>
      <protection/>
    </xf>
    <xf numFmtId="0" fontId="15" fillId="0" borderId="13" xfId="44" applyFont="1" applyFill="1" applyBorder="1" applyAlignment="1">
      <alignment horizontal="left" vertical="center" wrapText="1"/>
      <protection/>
    </xf>
    <xf numFmtId="0" fontId="18" fillId="0" borderId="13" xfId="44" applyFont="1" applyBorder="1" applyAlignment="1">
      <alignment horizontal="right" vertical="center" wrapText="1"/>
      <protection/>
    </xf>
    <xf numFmtId="0" fontId="15" fillId="0" borderId="13" xfId="44" applyFont="1" applyFill="1" applyBorder="1" applyAlignment="1">
      <alignment horizontal="center" vertical="center"/>
      <protection/>
    </xf>
    <xf numFmtId="164" fontId="15" fillId="0" borderId="13" xfId="44" applyNumberFormat="1" applyFont="1" applyFill="1" applyBorder="1" applyAlignment="1">
      <alignment horizontal="center" vertical="center"/>
      <protection/>
    </xf>
    <xf numFmtId="9" fontId="15" fillId="0" borderId="13" xfId="44" applyNumberFormat="1" applyFont="1" applyFill="1" applyBorder="1" applyAlignment="1">
      <alignment horizontal="center" vertical="center"/>
      <protection/>
    </xf>
    <xf numFmtId="4" fontId="20" fillId="0" borderId="16" xfId="44" applyNumberFormat="1" applyFont="1" applyBorder="1" applyAlignment="1">
      <alignment vertical="center"/>
      <protection/>
    </xf>
    <xf numFmtId="4" fontId="20" fillId="0" borderId="12" xfId="44" applyNumberFormat="1" applyFont="1" applyBorder="1" applyAlignment="1">
      <alignment vertical="center"/>
      <protection/>
    </xf>
    <xf numFmtId="0" fontId="13" fillId="0" borderId="0" xfId="58" applyFont="1">
      <alignment/>
      <protection/>
    </xf>
    <xf numFmtId="0" fontId="18" fillId="0" borderId="0" xfId="44" applyFont="1" applyBorder="1" applyAlignment="1">
      <alignment horizontal="center"/>
      <protection/>
    </xf>
    <xf numFmtId="0" fontId="18" fillId="0" borderId="0" xfId="44" applyFont="1" applyBorder="1">
      <alignment/>
      <protection/>
    </xf>
    <xf numFmtId="2" fontId="18" fillId="0" borderId="0" xfId="44" applyNumberFormat="1" applyFont="1" applyBorder="1">
      <alignment/>
      <protection/>
    </xf>
    <xf numFmtId="4" fontId="18" fillId="0" borderId="16" xfId="44" applyNumberFormat="1" applyFont="1" applyBorder="1" applyAlignment="1">
      <alignment vertical="center"/>
      <protection/>
    </xf>
    <xf numFmtId="4" fontId="18" fillId="0" borderId="12" xfId="44" applyNumberFormat="1" applyFont="1" applyBorder="1" applyAlignment="1">
      <alignment vertical="center"/>
      <protection/>
    </xf>
    <xf numFmtId="0" fontId="29" fillId="0" borderId="0" xfId="58" applyFont="1" applyFill="1" applyBorder="1" applyAlignment="1">
      <alignment horizontal="left"/>
      <protection/>
    </xf>
    <xf numFmtId="0" fontId="18" fillId="0" borderId="0" xfId="58" applyFont="1" applyFill="1" applyBorder="1">
      <alignment/>
      <protection/>
    </xf>
    <xf numFmtId="2" fontId="18" fillId="0" borderId="0" xfId="58" applyNumberFormat="1" applyFont="1" applyFill="1" applyBorder="1">
      <alignment/>
      <protection/>
    </xf>
    <xf numFmtId="0" fontId="12" fillId="0" borderId="0" xfId="58" applyFont="1" applyAlignment="1">
      <alignment/>
      <protection/>
    </xf>
    <xf numFmtId="0" fontId="1" fillId="0" borderId="0" xfId="57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0" fontId="4" fillId="0" borderId="0" xfId="57" applyFont="1">
      <alignment/>
      <protection/>
    </xf>
    <xf numFmtId="0" fontId="13" fillId="0" borderId="0" xfId="57" applyFont="1">
      <alignment/>
      <protection/>
    </xf>
    <xf numFmtId="164" fontId="15" fillId="18" borderId="12" xfId="44" applyNumberFormat="1" applyFont="1" applyFill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8" fillId="0" borderId="12" xfId="44" applyFont="1" applyBorder="1">
      <alignment/>
      <protection/>
    </xf>
    <xf numFmtId="0" fontId="15" fillId="0" borderId="12" xfId="44" applyFont="1" applyBorder="1">
      <alignment/>
      <protection/>
    </xf>
    <xf numFmtId="4" fontId="15" fillId="0" borderId="12" xfId="44" applyNumberFormat="1" applyFont="1" applyBorder="1">
      <alignment/>
      <protection/>
    </xf>
    <xf numFmtId="2" fontId="15" fillId="0" borderId="12" xfId="44" applyNumberFormat="1" applyFont="1" applyBorder="1">
      <alignment/>
      <protection/>
    </xf>
    <xf numFmtId="2" fontId="20" fillId="0" borderId="12" xfId="44" applyNumberFormat="1" applyFont="1" applyBorder="1" applyAlignment="1">
      <alignment vertical="center"/>
      <protection/>
    </xf>
    <xf numFmtId="0" fontId="18" fillId="0" borderId="12" xfId="44" applyFont="1" applyBorder="1" applyAlignment="1">
      <alignment horizontal="center"/>
      <protection/>
    </xf>
    <xf numFmtId="0" fontId="29" fillId="0" borderId="0" xfId="57" applyFont="1" applyFill="1" applyBorder="1" applyAlignment="1">
      <alignment horizontal="left"/>
      <protection/>
    </xf>
    <xf numFmtId="0" fontId="18" fillId="0" borderId="0" xfId="57" applyFont="1" applyFill="1" applyBorder="1">
      <alignment/>
      <protection/>
    </xf>
    <xf numFmtId="2" fontId="18" fillId="0" borderId="0" xfId="57" applyNumberFormat="1" applyFont="1" applyFill="1" applyBorder="1">
      <alignment/>
      <protection/>
    </xf>
    <xf numFmtId="0" fontId="12" fillId="0" borderId="0" xfId="57" applyFont="1" applyAlignment="1">
      <alignment/>
      <protection/>
    </xf>
    <xf numFmtId="0" fontId="1" fillId="0" borderId="0" xfId="56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22" fillId="0" borderId="12" xfId="44" applyFont="1" applyBorder="1" applyAlignment="1">
      <alignment horizontal="center" vertical="center"/>
      <protection/>
    </xf>
    <xf numFmtId="0" fontId="22" fillId="18" borderId="12" xfId="44" applyFont="1" applyFill="1" applyBorder="1" applyAlignment="1">
      <alignment horizontal="center" vertical="center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 wrapText="1"/>
      <protection/>
    </xf>
    <xf numFmtId="0" fontId="32" fillId="0" borderId="12" xfId="44" applyFont="1" applyFill="1" applyBorder="1" applyAlignment="1">
      <alignment horizontal="left" vertical="center" wrapText="1"/>
      <protection/>
    </xf>
    <xf numFmtId="0" fontId="22" fillId="0" borderId="12" xfId="44" applyFont="1" applyBorder="1" applyAlignment="1">
      <alignment horizontal="right" vertical="center" wrapText="1"/>
      <protection/>
    </xf>
    <xf numFmtId="0" fontId="32" fillId="0" borderId="12" xfId="44" applyFont="1" applyFill="1" applyBorder="1" applyAlignment="1">
      <alignment horizontal="center" vertical="center"/>
      <protection/>
    </xf>
    <xf numFmtId="164" fontId="32" fillId="18" borderId="12" xfId="44" applyNumberFormat="1" applyFont="1" applyFill="1" applyBorder="1" applyAlignment="1">
      <alignment horizontal="center" vertical="center"/>
      <protection/>
    </xf>
    <xf numFmtId="9" fontId="32" fillId="0" borderId="12" xfId="44" applyNumberFormat="1" applyFont="1" applyFill="1" applyBorder="1" applyAlignment="1">
      <alignment horizontal="center" vertical="center"/>
      <protection/>
    </xf>
    <xf numFmtId="2" fontId="32" fillId="0" borderId="12" xfId="44" applyNumberFormat="1" applyFont="1" applyFill="1" applyBorder="1" applyAlignment="1">
      <alignment horizontal="center" vertical="center"/>
      <protection/>
    </xf>
    <xf numFmtId="2" fontId="29" fillId="0" borderId="12" xfId="44" applyNumberFormat="1" applyFont="1" applyBorder="1" applyAlignment="1">
      <alignment horizontal="right" vertical="center" wrapText="1"/>
      <protection/>
    </xf>
    <xf numFmtId="2" fontId="29" fillId="0" borderId="12" xfId="44" applyNumberFormat="1" applyFont="1" applyBorder="1" applyAlignment="1">
      <alignment horizontal="right" vertical="center"/>
      <protection/>
    </xf>
    <xf numFmtId="0" fontId="33" fillId="0" borderId="12" xfId="56" applyFont="1" applyBorder="1" applyAlignment="1">
      <alignment horizontal="center" vertical="center"/>
      <protection/>
    </xf>
    <xf numFmtId="0" fontId="32" fillId="0" borderId="13" xfId="44" applyFont="1" applyFill="1" applyBorder="1" applyAlignment="1">
      <alignment horizontal="left" vertical="center" wrapText="1"/>
      <protection/>
    </xf>
    <xf numFmtId="0" fontId="22" fillId="0" borderId="13" xfId="44" applyFont="1" applyBorder="1" applyAlignment="1">
      <alignment horizontal="right" vertical="center" wrapText="1"/>
      <protection/>
    </xf>
    <xf numFmtId="0" fontId="32" fillId="0" borderId="13" xfId="44" applyFont="1" applyFill="1" applyBorder="1" applyAlignment="1">
      <alignment horizontal="center" vertical="center"/>
      <protection/>
    </xf>
    <xf numFmtId="164" fontId="32" fillId="18" borderId="13" xfId="44" applyNumberFormat="1" applyFont="1" applyFill="1" applyBorder="1" applyAlignment="1">
      <alignment horizontal="center" vertical="center"/>
      <protection/>
    </xf>
    <xf numFmtId="9" fontId="32" fillId="0" borderId="13" xfId="44" applyNumberFormat="1" applyFont="1" applyFill="1" applyBorder="1" applyAlignment="1">
      <alignment horizontal="center" vertical="center"/>
      <protection/>
    </xf>
    <xf numFmtId="2" fontId="34" fillId="0" borderId="16" xfId="44" applyNumberFormat="1" applyFont="1" applyBorder="1">
      <alignment/>
      <protection/>
    </xf>
    <xf numFmtId="2" fontId="34" fillId="0" borderId="12" xfId="44" applyNumberFormat="1" applyFont="1" applyBorder="1">
      <alignment/>
      <protection/>
    </xf>
    <xf numFmtId="0" fontId="22" fillId="0" borderId="12" xfId="44" applyFont="1" applyBorder="1">
      <alignment/>
      <protection/>
    </xf>
    <xf numFmtId="2" fontId="18" fillId="0" borderId="16" xfId="44" applyNumberFormat="1" applyFont="1" applyBorder="1">
      <alignment/>
      <protection/>
    </xf>
    <xf numFmtId="2" fontId="18" fillId="0" borderId="12" xfId="44" applyNumberFormat="1" applyFont="1" applyBorder="1">
      <alignment/>
      <protection/>
    </xf>
    <xf numFmtId="0" fontId="22" fillId="0" borderId="0" xfId="56" applyFont="1" applyFill="1" applyBorder="1" applyAlignment="1">
      <alignment horizontal="left"/>
      <protection/>
    </xf>
    <xf numFmtId="0" fontId="18" fillId="0" borderId="0" xfId="56" applyFont="1" applyFill="1" applyBorder="1">
      <alignment/>
      <protection/>
    </xf>
    <xf numFmtId="2" fontId="18" fillId="0" borderId="0" xfId="56" applyNumberFormat="1" applyFont="1" applyFill="1" applyBorder="1">
      <alignment/>
      <protection/>
    </xf>
    <xf numFmtId="0" fontId="12" fillId="0" borderId="0" xfId="56" applyFont="1" applyAlignment="1">
      <alignment/>
      <protection/>
    </xf>
    <xf numFmtId="0" fontId="1" fillId="0" borderId="0" xfId="53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6" fillId="0" borderId="0" xfId="53" applyFont="1">
      <alignment/>
      <protection/>
    </xf>
    <xf numFmtId="0" fontId="18" fillId="0" borderId="0" xfId="53" applyFont="1">
      <alignment/>
      <protection/>
    </xf>
    <xf numFmtId="0" fontId="35" fillId="0" borderId="0" xfId="54" applyFont="1" applyFill="1">
      <alignment/>
      <protection/>
    </xf>
    <xf numFmtId="0" fontId="1" fillId="0" borderId="0" xfId="54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1" xfId="53" applyFont="1" applyBorder="1" applyAlignment="1">
      <alignment horizontal="left" vertical="center" wrapText="1"/>
      <protection/>
    </xf>
    <xf numFmtId="0" fontId="18" fillId="0" borderId="11" xfId="54" applyFont="1" applyBorder="1" applyAlignment="1">
      <alignment wrapText="1"/>
      <protection/>
    </xf>
    <xf numFmtId="164" fontId="18" fillId="0" borderId="11" xfId="53" applyNumberFormat="1" applyFont="1" applyBorder="1" applyAlignment="1">
      <alignment horizontal="center" vertical="center"/>
      <protection/>
    </xf>
    <xf numFmtId="9" fontId="18" fillId="0" borderId="11" xfId="53" applyNumberFormat="1" applyFont="1" applyBorder="1" applyAlignment="1">
      <alignment horizontal="center" vertical="center"/>
      <protection/>
    </xf>
    <xf numFmtId="164" fontId="18" fillId="0" borderId="11" xfId="53" applyNumberFormat="1" applyFont="1" applyBorder="1" applyAlignment="1">
      <alignment vertical="center" wrapText="1"/>
      <protection/>
    </xf>
    <xf numFmtId="0" fontId="18" fillId="0" borderId="12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8" fillId="0" borderId="12" xfId="54" applyFont="1" applyBorder="1" applyAlignment="1">
      <alignment wrapText="1"/>
      <protection/>
    </xf>
    <xf numFmtId="164" fontId="18" fillId="0" borderId="12" xfId="53" applyNumberFormat="1" applyFont="1" applyBorder="1" applyAlignment="1">
      <alignment horizontal="center" vertical="center"/>
      <protection/>
    </xf>
    <xf numFmtId="9" fontId="18" fillId="0" borderId="12" xfId="53" applyNumberFormat="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vertical="center"/>
      <protection/>
    </xf>
    <xf numFmtId="4" fontId="18" fillId="0" borderId="12" xfId="53" applyNumberFormat="1" applyFont="1" applyBorder="1" applyAlignment="1">
      <alignment horizontal="center" vertical="center"/>
      <protection/>
    </xf>
    <xf numFmtId="0" fontId="18" fillId="0" borderId="0" xfId="53" applyFont="1" applyBorder="1" applyAlignment="1">
      <alignment horizontal="center" vertical="center"/>
      <protection/>
    </xf>
    <xf numFmtId="2" fontId="18" fillId="0" borderId="0" xfId="53" applyNumberFormat="1" applyFont="1" applyBorder="1" applyAlignment="1">
      <alignment horizontal="center" vertical="center"/>
      <protection/>
    </xf>
    <xf numFmtId="0" fontId="18" fillId="0" borderId="15" xfId="53" applyFont="1" applyBorder="1" applyAlignment="1">
      <alignment horizontal="center" vertical="center"/>
      <protection/>
    </xf>
    <xf numFmtId="0" fontId="18" fillId="0" borderId="16" xfId="53" applyFont="1" applyBorder="1" applyAlignment="1">
      <alignment horizontal="center" vertical="center"/>
      <protection/>
    </xf>
    <xf numFmtId="164" fontId="18" fillId="0" borderId="0" xfId="53" applyNumberFormat="1" applyFont="1" applyBorder="1" applyAlignment="1">
      <alignment horizontal="center" vertical="center"/>
      <protection/>
    </xf>
    <xf numFmtId="0" fontId="18" fillId="0" borderId="0" xfId="53" applyFont="1" applyFill="1" applyBorder="1">
      <alignment/>
      <protection/>
    </xf>
    <xf numFmtId="0" fontId="18" fillId="0" borderId="0" xfId="53" applyFont="1">
      <alignment/>
      <protection/>
    </xf>
    <xf numFmtId="2" fontId="18" fillId="0" borderId="0" xfId="53" applyNumberFormat="1" applyFont="1" applyFill="1" applyBorder="1">
      <alignment/>
      <protection/>
    </xf>
    <xf numFmtId="0" fontId="16" fillId="0" borderId="0" xfId="53" applyFont="1">
      <alignment/>
      <protection/>
    </xf>
    <xf numFmtId="0" fontId="18" fillId="0" borderId="0" xfId="54" applyFont="1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22" fillId="0" borderId="0" xfId="0" applyFont="1" applyAlignment="1">
      <alignment/>
    </xf>
    <xf numFmtId="0" fontId="24" fillId="0" borderId="0" xfId="44" applyFont="1">
      <alignment/>
      <protection/>
    </xf>
    <xf numFmtId="0" fontId="23" fillId="18" borderId="0" xfId="44" applyFont="1" applyFill="1">
      <alignment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 wrapText="1"/>
      <protection/>
    </xf>
    <xf numFmtId="0" fontId="23" fillId="0" borderId="12" xfId="44" applyFont="1" applyBorder="1" applyAlignment="1">
      <alignment horizontal="center" vertical="center" wrapText="1"/>
      <protection/>
    </xf>
    <xf numFmtId="0" fontId="22" fillId="0" borderId="12" xfId="44" applyFont="1" applyFill="1" applyBorder="1" applyAlignment="1">
      <alignment horizontal="left" vertical="center" wrapText="1"/>
      <protection/>
    </xf>
    <xf numFmtId="0" fontId="22" fillId="0" borderId="12" xfId="44" applyFont="1" applyBorder="1" applyAlignment="1">
      <alignment horizontal="right" vertical="center" wrapText="1"/>
      <protection/>
    </xf>
    <xf numFmtId="0" fontId="22" fillId="0" borderId="12" xfId="44" applyFont="1" applyFill="1" applyBorder="1" applyAlignment="1">
      <alignment horizontal="center" vertical="center"/>
      <protection/>
    </xf>
    <xf numFmtId="0" fontId="22" fillId="18" borderId="12" xfId="44" applyFont="1" applyFill="1" applyBorder="1" applyAlignment="1">
      <alignment horizontal="center" vertical="center"/>
      <protection/>
    </xf>
    <xf numFmtId="2" fontId="22" fillId="0" borderId="12" xfId="44" applyNumberFormat="1" applyFont="1" applyFill="1" applyBorder="1" applyAlignment="1">
      <alignment horizontal="center" vertical="center"/>
      <protection/>
    </xf>
    <xf numFmtId="9" fontId="22" fillId="0" borderId="12" xfId="44" applyNumberFormat="1" applyFont="1" applyFill="1" applyBorder="1" applyAlignment="1">
      <alignment horizontal="center" vertical="center"/>
      <protection/>
    </xf>
    <xf numFmtId="4" fontId="22" fillId="0" borderId="12" xfId="44" applyNumberFormat="1" applyFont="1" applyBorder="1" applyAlignment="1">
      <alignment horizontal="center" vertical="center" wrapText="1"/>
      <protection/>
    </xf>
    <xf numFmtId="4" fontId="22" fillId="0" borderId="12" xfId="44" applyNumberFormat="1" applyFont="1" applyBorder="1" applyAlignment="1">
      <alignment horizontal="center" vertical="center"/>
      <protection/>
    </xf>
    <xf numFmtId="0" fontId="22" fillId="0" borderId="12" xfId="0" applyFont="1" applyBorder="1" applyAlignment="1">
      <alignment/>
    </xf>
    <xf numFmtId="2" fontId="22" fillId="18" borderId="12" xfId="44" applyNumberFormat="1" applyFont="1" applyFill="1" applyBorder="1" applyAlignment="1">
      <alignment horizontal="center" vertical="center"/>
      <protection/>
    </xf>
    <xf numFmtId="0" fontId="23" fillId="0" borderId="12" xfId="44" applyFont="1" applyBorder="1" applyAlignment="1">
      <alignment horizontal="center" vertical="center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3" xfId="44" applyFont="1" applyFill="1" applyBorder="1" applyAlignment="1">
      <alignment horizontal="left" vertical="center" wrapText="1"/>
      <protection/>
    </xf>
    <xf numFmtId="0" fontId="22" fillId="0" borderId="13" xfId="44" applyFont="1" applyBorder="1" applyAlignment="1">
      <alignment horizontal="right" vertical="center" wrapText="1"/>
      <protection/>
    </xf>
    <xf numFmtId="0" fontId="22" fillId="0" borderId="13" xfId="44" applyFont="1" applyFill="1" applyBorder="1" applyAlignment="1">
      <alignment horizontal="center" vertical="center"/>
      <protection/>
    </xf>
    <xf numFmtId="0" fontId="22" fillId="18" borderId="13" xfId="44" applyFont="1" applyFill="1" applyBorder="1" applyAlignment="1">
      <alignment horizontal="center" vertical="center"/>
      <protection/>
    </xf>
    <xf numFmtId="2" fontId="22" fillId="0" borderId="13" xfId="44" applyNumberFormat="1" applyFont="1" applyFill="1" applyBorder="1" applyAlignment="1">
      <alignment horizontal="center" vertical="center"/>
      <protection/>
    </xf>
    <xf numFmtId="9" fontId="22" fillId="0" borderId="13" xfId="44" applyNumberFormat="1" applyFont="1" applyFill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0" xfId="44" applyFont="1" applyBorder="1">
      <alignment/>
      <protection/>
    </xf>
    <xf numFmtId="2" fontId="22" fillId="0" borderId="0" xfId="44" applyNumberFormat="1" applyFont="1" applyBorder="1">
      <alignment/>
      <protection/>
    </xf>
    <xf numFmtId="9" fontId="22" fillId="0" borderId="0" xfId="44" applyNumberFormat="1" applyFont="1" applyBorder="1">
      <alignment/>
      <protection/>
    </xf>
    <xf numFmtId="0" fontId="22" fillId="0" borderId="12" xfId="44" applyFont="1" applyBorder="1" applyAlignment="1">
      <alignment wrapText="1"/>
      <protection/>
    </xf>
    <xf numFmtId="4" fontId="22" fillId="0" borderId="12" xfId="44" applyNumberFormat="1" applyFont="1" applyBorder="1" applyAlignment="1">
      <alignment horizontal="center"/>
      <protection/>
    </xf>
    <xf numFmtId="0" fontId="22" fillId="0" borderId="0" xfId="44" applyFont="1" applyBorder="1" applyAlignment="1">
      <alignment horizontal="center"/>
      <protection/>
    </xf>
    <xf numFmtId="0" fontId="22" fillId="0" borderId="0" xfId="44" applyFont="1" applyBorder="1" applyAlignment="1">
      <alignment wrapText="1"/>
      <protection/>
    </xf>
    <xf numFmtId="0" fontId="22" fillId="0" borderId="12" xfId="44" applyFont="1" applyBorder="1">
      <alignment/>
      <protection/>
    </xf>
    <xf numFmtId="2" fontId="22" fillId="0" borderId="12" xfId="44" applyNumberFormat="1" applyFont="1" applyBorder="1" applyAlignment="1">
      <alignment horizontal="center"/>
      <protection/>
    </xf>
    <xf numFmtId="0" fontId="31" fillId="0" borderId="0" xfId="0" applyFont="1" applyFill="1" applyBorder="1" applyAlignment="1">
      <alignment horizontal="left"/>
    </xf>
    <xf numFmtId="0" fontId="36" fillId="0" borderId="0" xfId="44" applyFont="1">
      <alignment/>
      <protection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44" applyFont="1" applyAlignment="1">
      <alignment horizontal="center"/>
      <protection/>
    </xf>
    <xf numFmtId="0" fontId="38" fillId="0" borderId="0" xfId="44" applyFont="1">
      <alignment/>
      <protection/>
    </xf>
    <xf numFmtId="0" fontId="0" fillId="0" borderId="0" xfId="44" applyFont="1">
      <alignment/>
      <protection/>
    </xf>
    <xf numFmtId="0" fontId="39" fillId="0" borderId="0" xfId="44" applyFont="1">
      <alignment/>
      <protection/>
    </xf>
    <xf numFmtId="0" fontId="0" fillId="0" borderId="12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39" fillId="0" borderId="12" xfId="44" applyFont="1" applyBorder="1" applyAlignment="1">
      <alignment horizontal="center" vertical="center" wrapText="1"/>
      <protection/>
    </xf>
    <xf numFmtId="0" fontId="0" fillId="0" borderId="12" xfId="44" applyFont="1" applyFill="1" applyBorder="1" applyAlignment="1">
      <alignment horizontal="left" vertical="center" wrapText="1"/>
      <protection/>
    </xf>
    <xf numFmtId="0" fontId="0" fillId="0" borderId="12" xfId="44" applyFont="1" applyBorder="1" applyAlignment="1">
      <alignment horizontal="right" vertical="center" wrapText="1"/>
      <protection/>
    </xf>
    <xf numFmtId="0" fontId="0" fillId="0" borderId="12" xfId="44" applyFont="1" applyFill="1" applyBorder="1" applyAlignment="1">
      <alignment horizontal="center" vertical="center"/>
      <protection/>
    </xf>
    <xf numFmtId="2" fontId="0" fillId="0" borderId="12" xfId="44" applyNumberFormat="1" applyFont="1" applyFill="1" applyBorder="1" applyAlignment="1">
      <alignment horizontal="center" vertical="center"/>
      <protection/>
    </xf>
    <xf numFmtId="9" fontId="0" fillId="0" borderId="12" xfId="44" applyNumberFormat="1" applyFont="1" applyFill="1" applyBorder="1" applyAlignment="1">
      <alignment horizontal="center" vertical="center"/>
      <protection/>
    </xf>
    <xf numFmtId="2" fontId="0" fillId="0" borderId="12" xfId="44" applyNumberFormat="1" applyFont="1" applyBorder="1" applyAlignment="1">
      <alignment horizontal="center" vertical="center" wrapText="1"/>
      <protection/>
    </xf>
    <xf numFmtId="2" fontId="0" fillId="0" borderId="12" xfId="44" applyNumberFormat="1" applyFont="1" applyBorder="1" applyAlignment="1">
      <alignment horizontal="center" vertical="center"/>
      <protection/>
    </xf>
    <xf numFmtId="0" fontId="39" fillId="0" borderId="12" xfId="44" applyFont="1" applyBorder="1" applyAlignment="1">
      <alignment horizontal="center" vertical="center"/>
      <protection/>
    </xf>
    <xf numFmtId="0" fontId="0" fillId="18" borderId="12" xfId="44" applyFont="1" applyFill="1" applyBorder="1" applyAlignment="1">
      <alignment horizontal="left" vertical="center" wrapText="1"/>
      <protection/>
    </xf>
    <xf numFmtId="0" fontId="0" fillId="0" borderId="13" xfId="44" applyFont="1" applyBorder="1" applyAlignment="1">
      <alignment horizontal="center" vertical="center"/>
      <protection/>
    </xf>
    <xf numFmtId="0" fontId="0" fillId="0" borderId="13" xfId="44" applyFont="1" applyFill="1" applyBorder="1" applyAlignment="1">
      <alignment horizontal="left" vertical="center" wrapText="1"/>
      <protection/>
    </xf>
    <xf numFmtId="0" fontId="0" fillId="0" borderId="13" xfId="44" applyFont="1" applyBorder="1" applyAlignment="1">
      <alignment horizontal="right" vertical="center" wrapText="1"/>
      <protection/>
    </xf>
    <xf numFmtId="0" fontId="0" fillId="0" borderId="13" xfId="44" applyFont="1" applyFill="1" applyBorder="1" applyAlignment="1">
      <alignment horizontal="center" vertical="center"/>
      <protection/>
    </xf>
    <xf numFmtId="2" fontId="0" fillId="0" borderId="13" xfId="44" applyNumberFormat="1" applyFont="1" applyFill="1" applyBorder="1" applyAlignment="1">
      <alignment horizontal="center" vertical="center"/>
      <protection/>
    </xf>
    <xf numFmtId="9" fontId="0" fillId="0" borderId="13" xfId="44" applyNumberFormat="1" applyFont="1" applyFill="1" applyBorder="1" applyAlignment="1">
      <alignment horizontal="center" vertical="center"/>
      <protection/>
    </xf>
    <xf numFmtId="0" fontId="0" fillId="0" borderId="0" xfId="4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44" applyFont="1" applyBorder="1">
      <alignment/>
      <protection/>
    </xf>
    <xf numFmtId="2" fontId="0" fillId="0" borderId="0" xfId="44" applyNumberFormat="1" applyFont="1" applyBorder="1">
      <alignment/>
      <protection/>
    </xf>
    <xf numFmtId="9" fontId="0" fillId="0" borderId="0" xfId="44" applyNumberFormat="1" applyFont="1" applyBorder="1">
      <alignment/>
      <protection/>
    </xf>
    <xf numFmtId="0" fontId="0" fillId="0" borderId="12" xfId="44" applyFont="1" applyBorder="1" applyAlignment="1">
      <alignment wrapText="1"/>
      <protection/>
    </xf>
    <xf numFmtId="2" fontId="0" fillId="0" borderId="12" xfId="44" applyNumberFormat="1" applyFont="1" applyBorder="1" applyAlignment="1">
      <alignment horizontal="center"/>
      <protection/>
    </xf>
    <xf numFmtId="0" fontId="0" fillId="0" borderId="0" xfId="44" applyFont="1" applyBorder="1" applyAlignment="1">
      <alignment horizontal="center"/>
      <protection/>
    </xf>
    <xf numFmtId="2" fontId="0" fillId="0" borderId="12" xfId="44" applyNumberFormat="1" applyFont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5" fillId="0" borderId="0" xfId="44" applyFont="1" applyAlignment="1">
      <alignment horizontal="center"/>
      <protection/>
    </xf>
    <xf numFmtId="0" fontId="20" fillId="0" borderId="0" xfId="44" applyFont="1">
      <alignment/>
      <protection/>
    </xf>
    <xf numFmtId="0" fontId="15" fillId="0" borderId="0" xfId="44" applyFont="1">
      <alignment/>
      <protection/>
    </xf>
    <xf numFmtId="0" fontId="40" fillId="0" borderId="0" xfId="44" applyFont="1">
      <alignment/>
      <protection/>
    </xf>
    <xf numFmtId="0" fontId="15" fillId="0" borderId="12" xfId="44" applyFont="1" applyBorder="1" applyAlignment="1">
      <alignment horizontal="center" vertical="center"/>
      <protection/>
    </xf>
    <xf numFmtId="0" fontId="15" fillId="0" borderId="12" xfId="44" applyFont="1" applyBorder="1" applyAlignment="1">
      <alignment horizontal="center" vertical="center" wrapText="1"/>
      <protection/>
    </xf>
    <xf numFmtId="0" fontId="40" fillId="0" borderId="12" xfId="44" applyFont="1" applyBorder="1" applyAlignment="1">
      <alignment horizontal="center" vertical="center" wrapText="1"/>
      <protection/>
    </xf>
    <xf numFmtId="0" fontId="15" fillId="0" borderId="12" xfId="44" applyFont="1" applyBorder="1" applyAlignment="1">
      <alignment horizontal="right" vertical="center" wrapText="1"/>
      <protection/>
    </xf>
    <xf numFmtId="2" fontId="15" fillId="0" borderId="12" xfId="44" applyNumberFormat="1" applyFont="1" applyBorder="1" applyAlignment="1">
      <alignment horizontal="center" vertical="center" wrapText="1"/>
      <protection/>
    </xf>
    <xf numFmtId="2" fontId="15" fillId="0" borderId="12" xfId="44" applyNumberFormat="1" applyFont="1" applyBorder="1" applyAlignment="1">
      <alignment horizontal="center" vertical="center"/>
      <protection/>
    </xf>
    <xf numFmtId="0" fontId="40" fillId="0" borderId="12" xfId="44" applyFont="1" applyBorder="1" applyAlignment="1">
      <alignment horizontal="center" vertical="center"/>
      <protection/>
    </xf>
    <xf numFmtId="0" fontId="15" fillId="0" borderId="0" xfId="44" applyFont="1" applyBorder="1" applyAlignment="1">
      <alignment horizontal="center" vertical="center"/>
      <protection/>
    </xf>
    <xf numFmtId="0" fontId="15" fillId="0" borderId="0" xfId="44" applyFont="1" applyBorder="1">
      <alignment/>
      <protection/>
    </xf>
    <xf numFmtId="2" fontId="15" fillId="0" borderId="0" xfId="0" applyNumberFormat="1" applyFont="1" applyAlignment="1">
      <alignment/>
    </xf>
    <xf numFmtId="2" fontId="15" fillId="0" borderId="18" xfId="0" applyNumberFormat="1" applyFont="1" applyBorder="1" applyAlignment="1">
      <alignment/>
    </xf>
    <xf numFmtId="2" fontId="15" fillId="0" borderId="19" xfId="44" applyNumberFormat="1" applyFont="1" applyBorder="1" applyAlignment="1">
      <alignment horizontal="left"/>
      <protection/>
    </xf>
    <xf numFmtId="2" fontId="15" fillId="0" borderId="12" xfId="44" applyNumberFormat="1" applyFont="1" applyBorder="1" applyAlignment="1">
      <alignment horizontal="center"/>
      <protection/>
    </xf>
    <xf numFmtId="0" fontId="15" fillId="0" borderId="0" xfId="44" applyFont="1" applyBorder="1" applyAlignment="1">
      <alignment horizontal="center"/>
      <protection/>
    </xf>
    <xf numFmtId="2" fontId="15" fillId="0" borderId="0" xfId="44" applyNumberFormat="1" applyFont="1" applyBorder="1">
      <alignment/>
      <protection/>
    </xf>
    <xf numFmtId="0" fontId="0" fillId="0" borderId="0" xfId="0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44" applyNumberFormat="1" applyFont="1" applyBorder="1">
      <alignment/>
      <protection/>
    </xf>
    <xf numFmtId="4" fontId="0" fillId="0" borderId="20" xfId="44" applyNumberFormat="1" applyFont="1" applyBorder="1">
      <alignment/>
      <protection/>
    </xf>
    <xf numFmtId="2" fontId="0" fillId="0" borderId="16" xfId="44" applyNumberFormat="1" applyFont="1" applyBorder="1">
      <alignment/>
      <protection/>
    </xf>
    <xf numFmtId="0" fontId="0" fillId="0" borderId="20" xfId="44" applyFont="1" applyBorder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18" borderId="0" xfId="44" applyFont="1" applyFill="1">
      <alignment/>
      <protection/>
    </xf>
    <xf numFmtId="0" fontId="42" fillId="0" borderId="12" xfId="44" applyFont="1" applyBorder="1" applyAlignment="1">
      <alignment horizontal="center" vertical="center"/>
      <protection/>
    </xf>
    <xf numFmtId="0" fontId="42" fillId="0" borderId="12" xfId="44" applyFont="1" applyFill="1" applyBorder="1" applyAlignment="1">
      <alignment horizontal="left" vertical="center" wrapText="1"/>
      <protection/>
    </xf>
    <xf numFmtId="0" fontId="0" fillId="18" borderId="12" xfId="44" applyFont="1" applyFill="1" applyBorder="1" applyAlignment="1">
      <alignment horizontal="center" vertical="center"/>
      <protection/>
    </xf>
    <xf numFmtId="9" fontId="0" fillId="18" borderId="12" xfId="44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/>
    </xf>
    <xf numFmtId="0" fontId="42" fillId="0" borderId="0" xfId="44" applyFont="1" applyBorder="1">
      <alignment/>
      <protection/>
    </xf>
    <xf numFmtId="0" fontId="4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44" applyNumberFormat="1" applyFont="1">
      <alignment/>
      <protection/>
    </xf>
    <xf numFmtId="9" fontId="22" fillId="0" borderId="12" xfId="44" applyNumberFormat="1" applyFont="1" applyBorder="1" applyAlignment="1">
      <alignment horizontal="center" vertical="center" wrapText="1"/>
      <protection/>
    </xf>
    <xf numFmtId="2" fontId="22" fillId="0" borderId="12" xfId="44" applyNumberFormat="1" applyFont="1" applyBorder="1" applyAlignment="1">
      <alignment horizontal="center" vertical="center" wrapText="1"/>
      <protection/>
    </xf>
    <xf numFmtId="2" fontId="22" fillId="0" borderId="12" xfId="44" applyNumberFormat="1" applyFont="1" applyBorder="1" applyAlignment="1">
      <alignment horizontal="center" vertical="center"/>
      <protection/>
    </xf>
    <xf numFmtId="2" fontId="22" fillId="0" borderId="13" xfId="44" applyNumberFormat="1" applyFont="1" applyBorder="1" applyAlignment="1">
      <alignment horizontal="center" vertical="center"/>
      <protection/>
    </xf>
    <xf numFmtId="4" fontId="22" fillId="0" borderId="0" xfId="44" applyNumberFormat="1" applyFont="1" applyBorder="1">
      <alignment/>
      <protection/>
    </xf>
    <xf numFmtId="9" fontId="22" fillId="0" borderId="20" xfId="44" applyNumberFormat="1" applyFont="1" applyBorder="1">
      <alignment/>
      <protection/>
    </xf>
    <xf numFmtId="2" fontId="22" fillId="0" borderId="17" xfId="44" applyNumberFormat="1" applyFont="1" applyBorder="1">
      <alignment/>
      <protection/>
    </xf>
    <xf numFmtId="2" fontId="22" fillId="0" borderId="14" xfId="44" applyNumberFormat="1" applyFont="1" applyBorder="1" applyAlignment="1">
      <alignment horizontal="center"/>
      <protection/>
    </xf>
    <xf numFmtId="2" fontId="22" fillId="0" borderId="19" xfId="44" applyNumberFormat="1" applyFont="1" applyBorder="1">
      <alignment/>
      <protection/>
    </xf>
    <xf numFmtId="9" fontId="23" fillId="0" borderId="0" xfId="44" applyNumberFormat="1" applyFont="1">
      <alignment/>
      <protection/>
    </xf>
    <xf numFmtId="2" fontId="23" fillId="0" borderId="0" xfId="44" applyNumberFormat="1" applyFont="1">
      <alignment/>
      <protection/>
    </xf>
    <xf numFmtId="0" fontId="22" fillId="0" borderId="0" xfId="0" applyFont="1" applyFill="1" applyBorder="1" applyAlignment="1">
      <alignment horizontal="left"/>
    </xf>
    <xf numFmtId="9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9" fontId="22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2" fontId="0" fillId="0" borderId="17" xfId="44" applyNumberFormat="1" applyFont="1" applyBorder="1">
      <alignment/>
      <protection/>
    </xf>
    <xf numFmtId="0" fontId="0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4" xfId="44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 wrapText="1"/>
    </xf>
    <xf numFmtId="0" fontId="39" fillId="0" borderId="10" xfId="44" applyFont="1" applyBorder="1" applyAlignment="1">
      <alignment horizontal="center" vertical="center" wrapText="1"/>
      <protection/>
    </xf>
    <xf numFmtId="0" fontId="39" fillId="0" borderId="15" xfId="44" applyFont="1" applyBorder="1" applyAlignment="1">
      <alignment horizontal="center" vertical="center" wrapText="1"/>
      <protection/>
    </xf>
    <xf numFmtId="0" fontId="0" fillId="18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wrapText="1"/>
    </xf>
    <xf numFmtId="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16" fillId="0" borderId="0" xfId="5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/>
    </xf>
    <xf numFmtId="4" fontId="48" fillId="0" borderId="21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0" fillId="0" borderId="13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53" applyFont="1" applyBorder="1" applyAlignment="1">
      <alignment horizontal="left" vertical="center" wrapText="1"/>
      <protection/>
    </xf>
    <xf numFmtId="0" fontId="15" fillId="0" borderId="11" xfId="53" applyFont="1" applyBorder="1" applyAlignment="1">
      <alignment horizontal="center" vertical="center"/>
      <protection/>
    </xf>
    <xf numFmtId="164" fontId="15" fillId="0" borderId="11" xfId="53" applyNumberFormat="1" applyFont="1" applyBorder="1" applyAlignment="1">
      <alignment horizontal="center" vertical="center"/>
      <protection/>
    </xf>
    <xf numFmtId="9" fontId="15" fillId="0" borderId="11" xfId="53" applyNumberFormat="1" applyFont="1" applyBorder="1" applyAlignment="1">
      <alignment horizontal="center" vertical="center"/>
      <protection/>
    </xf>
    <xf numFmtId="2" fontId="15" fillId="0" borderId="11" xfId="53" applyNumberFormat="1" applyFont="1" applyBorder="1" applyAlignment="1">
      <alignment horizontal="center" vertical="center"/>
      <protection/>
    </xf>
    <xf numFmtId="2" fontId="15" fillId="0" borderId="11" xfId="53" applyNumberFormat="1" applyFont="1" applyBorder="1" applyAlignment="1">
      <alignment vertical="center" wrapText="1"/>
      <protection/>
    </xf>
    <xf numFmtId="2" fontId="15" fillId="0" borderId="10" xfId="53" applyNumberFormat="1" applyFont="1" applyBorder="1" applyAlignment="1">
      <alignment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7" xfId="53" applyFont="1" applyBorder="1" applyAlignment="1">
      <alignment wrapText="1"/>
      <protection/>
    </xf>
    <xf numFmtId="0" fontId="38" fillId="0" borderId="22" xfId="0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right" vertical="center"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/>
      <protection/>
    </xf>
    <xf numFmtId="164" fontId="0" fillId="0" borderId="12" xfId="55" applyNumberFormat="1" applyFont="1" applyFill="1" applyBorder="1" applyAlignment="1">
      <alignment horizontal="center" vertical="center"/>
      <protection/>
    </xf>
    <xf numFmtId="9" fontId="0" fillId="0" borderId="12" xfId="55" applyNumberFormat="1" applyFont="1" applyFill="1" applyBorder="1" applyAlignment="1">
      <alignment horizontal="center" vertical="center"/>
      <protection/>
    </xf>
    <xf numFmtId="2" fontId="0" fillId="0" borderId="12" xfId="55" applyNumberFormat="1" applyFont="1" applyFill="1" applyBorder="1" applyAlignment="1">
      <alignment horizontal="center" vertical="center"/>
      <protection/>
    </xf>
    <xf numFmtId="2" fontId="0" fillId="0" borderId="12" xfId="55" applyNumberFormat="1" applyFont="1" applyFill="1" applyBorder="1" applyAlignment="1">
      <alignment horizontal="center" vertical="center" wrapText="1"/>
      <protection/>
    </xf>
    <xf numFmtId="4" fontId="0" fillId="0" borderId="22" xfId="0" applyNumberFormat="1" applyFont="1" applyBorder="1" applyAlignment="1">
      <alignment horizontal="right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left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9" fontId="0" fillId="0" borderId="13" xfId="55" applyNumberFormat="1" applyFont="1" applyBorder="1" applyAlignment="1">
      <alignment horizontal="center" vertical="center"/>
      <protection/>
    </xf>
    <xf numFmtId="4" fontId="0" fillId="0" borderId="21" xfId="0" applyNumberFormat="1" applyFont="1" applyBorder="1" applyAlignment="1">
      <alignment horizontal="right" vertical="center"/>
    </xf>
    <xf numFmtId="0" fontId="0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/>
      <protection/>
    </xf>
    <xf numFmtId="9" fontId="0" fillId="0" borderId="12" xfId="55" applyNumberFormat="1" applyFont="1" applyBorder="1" applyAlignment="1">
      <alignment horizontal="center" vertical="center"/>
      <protection/>
    </xf>
    <xf numFmtId="2" fontId="0" fillId="0" borderId="12" xfId="55" applyNumberFormat="1" applyFont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2" fontId="38" fillId="0" borderId="20" xfId="55" applyNumberFormat="1" applyFont="1" applyBorder="1" applyAlignment="1">
      <alignment horizontal="center" vertical="center"/>
      <protection/>
    </xf>
    <xf numFmtId="2" fontId="38" fillId="0" borderId="11" xfId="55" applyNumberFormat="1" applyFont="1" applyBorder="1" applyAlignment="1">
      <alignment horizontal="center" vertical="center"/>
      <protection/>
    </xf>
    <xf numFmtId="0" fontId="0" fillId="0" borderId="10" xfId="55" applyFont="1" applyBorder="1">
      <alignment/>
      <protection/>
    </xf>
    <xf numFmtId="0" fontId="0" fillId="0" borderId="0" xfId="55" applyFont="1" applyBorder="1" applyAlignment="1">
      <alignment horizontal="center" vertical="center"/>
      <protection/>
    </xf>
    <xf numFmtId="2" fontId="0" fillId="0" borderId="0" xfId="55" applyNumberFormat="1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0" fillId="0" borderId="0" xfId="55" applyFont="1">
      <alignment/>
      <protection/>
    </xf>
    <xf numFmtId="1" fontId="38" fillId="0" borderId="2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29" fillId="0" borderId="12" xfId="44" applyFont="1" applyBorder="1">
      <alignment/>
      <protection/>
    </xf>
    <xf numFmtId="0" fontId="1" fillId="0" borderId="15" xfId="59" applyBorder="1">
      <alignment/>
      <protection/>
    </xf>
    <xf numFmtId="1" fontId="0" fillId="0" borderId="0" xfId="0" applyNumberFormat="1" applyAlignment="1">
      <alignment horizontal="center" vertical="center"/>
    </xf>
    <xf numFmtId="0" fontId="13" fillId="0" borderId="12" xfId="57" applyFont="1" applyBorder="1" applyAlignment="1">
      <alignment horizontal="center" vertical="center" wrapText="1"/>
      <protection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0" fontId="18" fillId="0" borderId="14" xfId="53" applyFont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vertical="center"/>
      <protection/>
    </xf>
    <xf numFmtId="0" fontId="18" fillId="0" borderId="21" xfId="53" applyFont="1" applyBorder="1" applyAlignment="1">
      <alignment horizontal="center" vertical="center" wrapText="1"/>
      <protection/>
    </xf>
    <xf numFmtId="164" fontId="18" fillId="0" borderId="21" xfId="53" applyNumberFormat="1" applyFont="1" applyBorder="1" applyAlignment="1">
      <alignment vertical="center"/>
      <protection/>
    </xf>
    <xf numFmtId="1" fontId="16" fillId="0" borderId="0" xfId="53" applyNumberFormat="1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5" xfId="53" applyFont="1" applyBorder="1" applyAlignment="1">
      <alignment horizontal="center" vertical="center"/>
      <protection/>
    </xf>
    <xf numFmtId="0" fontId="29" fillId="0" borderId="21" xfId="53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2" fillId="0" borderId="15" xfId="53" applyFont="1" applyBorder="1" applyAlignment="1">
      <alignment horizontal="center" vertical="center"/>
      <protection/>
    </xf>
    <xf numFmtId="0" fontId="22" fillId="0" borderId="14" xfId="55" applyFont="1" applyBorder="1" applyAlignment="1">
      <alignment horizontal="center" vertical="top"/>
      <protection/>
    </xf>
    <xf numFmtId="0" fontId="22" fillId="0" borderId="12" xfId="55" applyFont="1" applyBorder="1" applyAlignment="1">
      <alignment horizontal="center" vertical="top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1" fontId="24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/>
    </xf>
    <xf numFmtId="1" fontId="0" fillId="0" borderId="23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9" fillId="0" borderId="21" xfId="44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2" fillId="0" borderId="21" xfId="0" applyFont="1" applyBorder="1" applyAlignment="1">
      <alignment horizontal="justify" vertical="center"/>
    </xf>
    <xf numFmtId="4" fontId="6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21" xfId="0" applyNumberFormat="1" applyFont="1" applyBorder="1" applyAlignment="1">
      <alignment horizontal="right" vertical="center"/>
    </xf>
    <xf numFmtId="1" fontId="0" fillId="0" borderId="21" xfId="0" applyNumberFormat="1" applyFont="1" applyBorder="1" applyAlignment="1">
      <alignment horizontal="center" vertical="center"/>
    </xf>
    <xf numFmtId="2" fontId="22" fillId="0" borderId="12" xfId="53" applyNumberFormat="1" applyFont="1" applyBorder="1">
      <alignment/>
      <protection/>
    </xf>
    <xf numFmtId="0" fontId="0" fillId="0" borderId="15" xfId="53" applyFont="1" applyBorder="1" applyAlignment="1">
      <alignment horizontal="center" vertical="center" wrapText="1"/>
      <protection/>
    </xf>
    <xf numFmtId="1" fontId="24" fillId="0" borderId="21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7" xfId="44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 wrapText="1"/>
    </xf>
    <xf numFmtId="164" fontId="18" fillId="0" borderId="12" xfId="53" applyNumberFormat="1" applyFont="1" applyBorder="1" applyAlignment="1">
      <alignment horizontal="center" vertical="center"/>
      <protection/>
    </xf>
    <xf numFmtId="164" fontId="16" fillId="0" borderId="10" xfId="53" applyNumberFormat="1" applyFont="1" applyBorder="1" applyAlignment="1">
      <alignment vertical="center"/>
      <protection/>
    </xf>
    <xf numFmtId="4" fontId="24" fillId="0" borderId="12" xfId="44" applyNumberFormat="1" applyFont="1" applyBorder="1" applyAlignment="1">
      <alignment horizontal="center"/>
      <protection/>
    </xf>
    <xf numFmtId="2" fontId="38" fillId="0" borderId="12" xfId="44" applyNumberFormat="1" applyFont="1" applyBorder="1" applyAlignment="1">
      <alignment horizontal="center"/>
      <protection/>
    </xf>
    <xf numFmtId="0" fontId="0" fillId="18" borderId="12" xfId="0" applyFill="1" applyBorder="1" applyAlignment="1">
      <alignment horizontal="left" vertical="center" wrapText="1"/>
    </xf>
    <xf numFmtId="0" fontId="16" fillId="0" borderId="0" xfId="53" applyFont="1">
      <alignment/>
      <protection/>
    </xf>
    <xf numFmtId="0" fontId="21" fillId="0" borderId="15" xfId="44" applyFont="1" applyBorder="1" applyAlignment="1">
      <alignment horizontal="center" vertical="center" wrapText="1"/>
      <protection/>
    </xf>
    <xf numFmtId="0" fontId="22" fillId="0" borderId="15" xfId="44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22" fillId="0" borderId="19" xfId="53" applyFont="1" applyBorder="1" applyAlignment="1">
      <alignment horizontal="center" vertical="center"/>
      <protection/>
    </xf>
    <xf numFmtId="1" fontId="0" fillId="0" borderId="25" xfId="0" applyNumberFormat="1" applyFont="1" applyBorder="1" applyAlignment="1">
      <alignment horizontal="center" vertical="center"/>
    </xf>
    <xf numFmtId="0" fontId="22" fillId="0" borderId="21" xfId="53" applyFont="1" applyBorder="1" applyAlignment="1">
      <alignment horizontal="center" vertical="center"/>
      <protection/>
    </xf>
    <xf numFmtId="1" fontId="38" fillId="0" borderId="0" xfId="0" applyNumberFormat="1" applyFont="1" applyAlignment="1">
      <alignment horizontal="center" vertical="center"/>
    </xf>
    <xf numFmtId="2" fontId="0" fillId="0" borderId="12" xfId="44" applyNumberFormat="1" applyFont="1" applyBorder="1" applyAlignment="1">
      <alignment horizontal="center"/>
      <protection/>
    </xf>
    <xf numFmtId="2" fontId="38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23" fillId="0" borderId="12" xfId="44" applyFont="1" applyFill="1" applyBorder="1" applyAlignment="1">
      <alignment horizontal="center" vertical="center"/>
      <protection/>
    </xf>
    <xf numFmtId="4" fontId="0" fillId="0" borderId="22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0" fontId="23" fillId="0" borderId="12" xfId="44" applyFont="1" applyFill="1" applyBorder="1" applyAlignment="1">
      <alignment horizontal="center"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0" xfId="44" applyFont="1" applyFill="1">
      <alignment/>
      <protection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53" applyNumberFormat="1">
      <alignment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1" fillId="0" borderId="0" xfId="55" applyFont="1" applyFill="1">
      <alignment/>
      <protection/>
    </xf>
    <xf numFmtId="0" fontId="12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33" fillId="0" borderId="0" xfId="55" applyFont="1">
      <alignment/>
      <protection/>
    </xf>
    <xf numFmtId="164" fontId="0" fillId="0" borderId="11" xfId="55" applyNumberFormat="1" applyFont="1" applyBorder="1" applyAlignment="1">
      <alignment horizontal="right" vertical="center"/>
      <protection/>
    </xf>
    <xf numFmtId="0" fontId="1" fillId="0" borderId="0" xfId="55" applyFont="1" applyFill="1" applyBorder="1" applyAlignment="1">
      <alignment vertical="top" wrapText="1"/>
      <protection/>
    </xf>
    <xf numFmtId="0" fontId="18" fillId="0" borderId="12" xfId="44" applyFont="1" applyBorder="1" applyAlignment="1">
      <alignment horizontal="right"/>
      <protection/>
    </xf>
    <xf numFmtId="2" fontId="18" fillId="0" borderId="12" xfId="59" applyNumberFormat="1" applyFont="1" applyBorder="1" applyAlignment="1">
      <alignment horizontal="center"/>
      <protection/>
    </xf>
    <xf numFmtId="0" fontId="29" fillId="0" borderId="0" xfId="59" applyFont="1" applyFill="1" applyBorder="1" applyAlignment="1">
      <alignment horizontal="left" wrapText="1"/>
      <protection/>
    </xf>
    <xf numFmtId="0" fontId="16" fillId="0" borderId="0" xfId="44" applyFont="1" applyBorder="1" applyAlignment="1">
      <alignment vertical="center" wrapText="1"/>
      <protection/>
    </xf>
    <xf numFmtId="0" fontId="18" fillId="0" borderId="12" xfId="44" applyFont="1" applyBorder="1" applyAlignment="1">
      <alignment horizontal="right"/>
      <protection/>
    </xf>
    <xf numFmtId="0" fontId="18" fillId="0" borderId="12" xfId="44" applyFont="1" applyBorder="1" applyAlignment="1">
      <alignment/>
      <protection/>
    </xf>
    <xf numFmtId="0" fontId="16" fillId="0" borderId="0" xfId="53" applyFont="1" applyAlignment="1">
      <alignment horizontal="left" wrapText="1"/>
      <protection/>
    </xf>
    <xf numFmtId="0" fontId="16" fillId="0" borderId="0" xfId="53" applyFont="1" applyAlignment="1">
      <alignment horizontal="left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" xfId="53"/>
    <cellStyle name="Normalny_Arkusz14" xfId="54"/>
    <cellStyle name="Normalny_Arkusz2" xfId="55"/>
    <cellStyle name="Normalny_Arkusz4" xfId="56"/>
    <cellStyle name="Normalny_Arkusz5" xfId="57"/>
    <cellStyle name="Normalny_Arkusz6" xfId="58"/>
    <cellStyle name="Normalny_Arkusz7" xfId="59"/>
    <cellStyle name="Normalny_Arkusz8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22</xdr:row>
      <xdr:rowOff>19050</xdr:rowOff>
    </xdr:from>
    <xdr:to>
      <xdr:col>2</xdr:col>
      <xdr:colOff>0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3038475" y="18735675"/>
          <a:ext cx="9525" cy="5591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3.57421875" style="0" customWidth="1"/>
    <col min="2" max="2" width="26.8515625" style="0" customWidth="1"/>
    <col min="3" max="3" width="10.57421875" style="0" customWidth="1"/>
    <col min="4" max="4" width="4.140625" style="0" customWidth="1"/>
    <col min="5" max="5" width="3.57421875" style="0" customWidth="1"/>
    <col min="7" max="7" width="4.140625" style="0" customWidth="1"/>
    <col min="11" max="11" width="9.8515625" style="0" customWidth="1"/>
    <col min="12" max="12" width="8.7109375" style="0" customWidth="1"/>
    <col min="13" max="13" width="9.57421875" style="0" customWidth="1"/>
    <col min="14" max="14" width="13.7109375" style="0" customWidth="1"/>
  </cols>
  <sheetData>
    <row r="1" spans="1:12" ht="12.75">
      <c r="A1" s="1"/>
      <c r="C1" s="1"/>
      <c r="D1" s="2"/>
      <c r="F1" s="2"/>
      <c r="G1" s="1"/>
      <c r="I1" s="4"/>
      <c r="J1" s="1"/>
      <c r="K1" s="1"/>
      <c r="L1" s="3" t="s">
        <v>0</v>
      </c>
    </row>
    <row r="2" spans="1:12" ht="18.75">
      <c r="A2" s="1"/>
      <c r="B2" s="5" t="s">
        <v>1</v>
      </c>
      <c r="C2" s="1"/>
      <c r="D2" s="1"/>
      <c r="E2" s="1"/>
      <c r="F2" s="1"/>
      <c r="G2" s="1"/>
      <c r="H2" s="1"/>
      <c r="I2" s="6" t="s">
        <v>2</v>
      </c>
      <c r="J2" s="7" t="s">
        <v>3</v>
      </c>
      <c r="K2" s="1"/>
      <c r="L2" s="1"/>
    </row>
    <row r="3" spans="1:12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s="491" customFormat="1" ht="117" customHeight="1">
      <c r="A4" s="487" t="s">
        <v>4</v>
      </c>
      <c r="B4" s="487" t="s">
        <v>5</v>
      </c>
      <c r="C4" s="488" t="s">
        <v>6</v>
      </c>
      <c r="D4" s="487" t="s">
        <v>7</v>
      </c>
      <c r="E4" s="487" t="s">
        <v>8</v>
      </c>
      <c r="F4" s="488" t="s">
        <v>9</v>
      </c>
      <c r="G4" s="488" t="s">
        <v>10</v>
      </c>
      <c r="H4" s="488" t="s">
        <v>11</v>
      </c>
      <c r="I4" s="488" t="s">
        <v>12</v>
      </c>
      <c r="J4" s="489" t="s">
        <v>13</v>
      </c>
      <c r="K4" s="392" t="s">
        <v>14</v>
      </c>
      <c r="L4" s="392" t="s">
        <v>249</v>
      </c>
      <c r="M4" s="501" t="s">
        <v>256</v>
      </c>
      <c r="N4" s="490" t="s">
        <v>257</v>
      </c>
    </row>
    <row r="5" spans="1:14" s="549" customFormat="1" ht="15">
      <c r="A5" s="546" t="s">
        <v>15</v>
      </c>
      <c r="B5" s="546" t="s">
        <v>16</v>
      </c>
      <c r="C5" s="546" t="s">
        <v>17</v>
      </c>
      <c r="D5" s="546" t="s">
        <v>18</v>
      </c>
      <c r="E5" s="546" t="s">
        <v>19</v>
      </c>
      <c r="F5" s="546" t="s">
        <v>20</v>
      </c>
      <c r="G5" s="546" t="s">
        <v>21</v>
      </c>
      <c r="H5" s="546" t="s">
        <v>22</v>
      </c>
      <c r="I5" s="546" t="s">
        <v>23</v>
      </c>
      <c r="J5" s="547" t="s">
        <v>24</v>
      </c>
      <c r="K5" s="547" t="s">
        <v>25</v>
      </c>
      <c r="L5" s="547" t="s">
        <v>26</v>
      </c>
      <c r="M5" s="547" t="s">
        <v>36</v>
      </c>
      <c r="N5" s="548" t="s">
        <v>171</v>
      </c>
    </row>
    <row r="6" spans="1:14" s="25" customFormat="1" ht="60">
      <c r="A6" s="499" t="s">
        <v>15</v>
      </c>
      <c r="B6" s="492" t="s">
        <v>27</v>
      </c>
      <c r="C6" s="500"/>
      <c r="D6" s="493" t="s">
        <v>28</v>
      </c>
      <c r="E6" s="493">
        <v>4</v>
      </c>
      <c r="F6" s="494"/>
      <c r="G6" s="495"/>
      <c r="H6" s="496">
        <f>F6*G6+F6</f>
        <v>0</v>
      </c>
      <c r="I6" s="497">
        <f>E6*F6</f>
        <v>0</v>
      </c>
      <c r="J6" s="498">
        <f>I6*G6+I6</f>
        <v>0</v>
      </c>
      <c r="K6" s="585" t="s">
        <v>29</v>
      </c>
      <c r="L6" s="585" t="s">
        <v>250</v>
      </c>
      <c r="M6" s="502"/>
      <c r="N6" s="583">
        <v>24</v>
      </c>
    </row>
    <row r="7" spans="1:14" ht="18.75">
      <c r="A7" s="9"/>
      <c r="B7" s="10" t="s">
        <v>30</v>
      </c>
      <c r="C7" s="11"/>
      <c r="D7" s="11"/>
      <c r="E7" s="11"/>
      <c r="F7" s="12"/>
      <c r="G7" s="12"/>
      <c r="H7" s="13"/>
      <c r="I7" s="14">
        <f>SUM(I6)</f>
        <v>0</v>
      </c>
      <c r="J7" s="15">
        <f>SUM(J6)</f>
        <v>0</v>
      </c>
      <c r="K7" s="16"/>
      <c r="L7" s="16"/>
      <c r="M7" s="479"/>
      <c r="N7" s="586">
        <f>SUM(N6)</f>
        <v>24</v>
      </c>
    </row>
    <row r="8" spans="1:14" ht="18.75">
      <c r="A8" s="17"/>
      <c r="B8" s="18"/>
      <c r="C8" s="18"/>
      <c r="D8" s="18"/>
      <c r="E8" s="18"/>
      <c r="F8" s="19"/>
      <c r="G8" s="18"/>
      <c r="H8" s="584" t="s">
        <v>31</v>
      </c>
      <c r="I8" s="20">
        <f>J7-I7</f>
        <v>0</v>
      </c>
      <c r="J8" s="20"/>
      <c r="K8" s="8"/>
      <c r="L8" s="8"/>
      <c r="M8" s="469"/>
      <c r="N8" s="485"/>
    </row>
    <row r="9" spans="1:14" ht="18.75">
      <c r="A9" s="1"/>
      <c r="B9" s="1"/>
      <c r="C9" s="1"/>
      <c r="D9" s="1"/>
      <c r="E9" s="1"/>
      <c r="F9" s="1"/>
      <c r="G9" s="1"/>
      <c r="H9" s="1"/>
      <c r="I9" s="621"/>
      <c r="J9" s="1"/>
      <c r="K9" s="1"/>
      <c r="L9" s="1"/>
      <c r="M9" s="469"/>
      <c r="N9" s="485"/>
    </row>
    <row r="10" spans="1:14" ht="18.75">
      <c r="A10" s="1"/>
      <c r="B10" s="1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469"/>
      <c r="N10" s="485"/>
    </row>
    <row r="11" spans="1:14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67"/>
      <c r="N11" s="486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21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="85" zoomScaleNormal="85" zoomScalePageLayoutView="0" workbookViewId="0" topLeftCell="A1">
      <selection activeCell="F6" sqref="F6:G13"/>
    </sheetView>
  </sheetViews>
  <sheetFormatPr defaultColWidth="9.140625" defaultRowHeight="12.75"/>
  <cols>
    <col min="1" max="1" width="3.140625" style="0" customWidth="1"/>
    <col min="2" max="2" width="37.140625" style="0" customWidth="1"/>
    <col min="3" max="3" width="10.140625" style="0" customWidth="1"/>
    <col min="4" max="4" width="5.421875" style="0" customWidth="1"/>
    <col min="5" max="5" width="5.57421875" style="0" customWidth="1"/>
    <col min="6" max="6" width="9.7109375" style="0" customWidth="1"/>
    <col min="7" max="7" width="4.7109375" style="0" customWidth="1"/>
    <col min="8" max="8" width="10.7109375" style="0" customWidth="1"/>
    <col min="9" max="9" width="11.57421875" style="0" customWidth="1"/>
    <col min="10" max="10" width="12.00390625" style="0" customWidth="1"/>
    <col min="11" max="11" width="9.421875" style="0" customWidth="1"/>
    <col min="12" max="12" width="12.421875" style="0" customWidth="1"/>
    <col min="13" max="13" width="10.7109375" style="0" customWidth="1"/>
    <col min="14" max="14" width="13.7109375" style="0" customWidth="1"/>
  </cols>
  <sheetData>
    <row r="1" spans="1:14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7" t="s">
        <v>115</v>
      </c>
      <c r="L1" s="287"/>
      <c r="M1" s="287"/>
      <c r="N1" s="286"/>
    </row>
    <row r="2" spans="1:14" ht="12.75">
      <c r="A2" s="288"/>
      <c r="C2" s="289" t="s">
        <v>116</v>
      </c>
      <c r="D2" s="290"/>
      <c r="E2" s="290"/>
      <c r="F2" s="290"/>
      <c r="G2" s="290"/>
      <c r="H2" s="290"/>
      <c r="I2" s="290"/>
      <c r="J2" s="290"/>
      <c r="K2" s="291"/>
      <c r="L2" s="291"/>
      <c r="M2" s="291"/>
      <c r="N2" s="291"/>
    </row>
    <row r="3" spans="1:14" ht="12.75">
      <c r="A3" s="288"/>
      <c r="B3" s="289"/>
      <c r="C3" s="289"/>
      <c r="D3" s="290"/>
      <c r="E3" s="290"/>
      <c r="F3" s="290"/>
      <c r="G3" s="290"/>
      <c r="H3" s="290"/>
      <c r="I3" s="290"/>
      <c r="J3" s="290"/>
      <c r="K3" s="291"/>
      <c r="L3" s="291"/>
      <c r="M3" s="291"/>
      <c r="N3" s="291"/>
    </row>
    <row r="4" spans="1:14" ht="113.25" customHeight="1">
      <c r="A4" s="292" t="s">
        <v>4</v>
      </c>
      <c r="B4" s="292" t="s">
        <v>5</v>
      </c>
      <c r="C4" s="293" t="s">
        <v>6</v>
      </c>
      <c r="D4" s="292" t="s">
        <v>7</v>
      </c>
      <c r="E4" s="292" t="s">
        <v>8</v>
      </c>
      <c r="F4" s="293" t="s">
        <v>95</v>
      </c>
      <c r="G4" s="293" t="s">
        <v>10</v>
      </c>
      <c r="H4" s="293" t="s">
        <v>117</v>
      </c>
      <c r="I4" s="293" t="s">
        <v>118</v>
      </c>
      <c r="J4" s="293" t="s">
        <v>98</v>
      </c>
      <c r="K4" s="294" t="s">
        <v>99</v>
      </c>
      <c r="L4" s="294" t="s">
        <v>249</v>
      </c>
      <c r="M4" s="501" t="s">
        <v>258</v>
      </c>
      <c r="N4" s="490" t="s">
        <v>257</v>
      </c>
    </row>
    <row r="5" spans="1:14" ht="12.75">
      <c r="A5" s="292">
        <v>1</v>
      </c>
      <c r="B5" s="292">
        <v>2</v>
      </c>
      <c r="C5" s="292">
        <v>3</v>
      </c>
      <c r="D5" s="292">
        <v>4</v>
      </c>
      <c r="E5" s="292">
        <v>5</v>
      </c>
      <c r="F5" s="292">
        <v>6</v>
      </c>
      <c r="G5" s="292">
        <v>7</v>
      </c>
      <c r="H5" s="292">
        <v>8</v>
      </c>
      <c r="I5" s="292">
        <v>9</v>
      </c>
      <c r="J5" s="292">
        <v>10</v>
      </c>
      <c r="K5" s="292">
        <v>11</v>
      </c>
      <c r="L5" s="292">
        <v>12</v>
      </c>
      <c r="M5" s="244">
        <v>13</v>
      </c>
      <c r="N5" s="244">
        <v>14</v>
      </c>
    </row>
    <row r="6" spans="1:14" ht="31.5" customHeight="1">
      <c r="A6" s="292" t="s">
        <v>15</v>
      </c>
      <c r="B6" s="295" t="s">
        <v>119</v>
      </c>
      <c r="C6" s="296"/>
      <c r="D6" s="297" t="s">
        <v>41</v>
      </c>
      <c r="E6" s="297">
        <v>8</v>
      </c>
      <c r="F6" s="298"/>
      <c r="G6" s="299"/>
      <c r="H6" s="298">
        <f aca="true" t="shared" si="0" ref="H6:H13">F6*G6+F6</f>
        <v>0</v>
      </c>
      <c r="I6" s="300">
        <f aca="true" t="shared" si="1" ref="I6:I13">F6*E6</f>
        <v>0</v>
      </c>
      <c r="J6" s="301">
        <f aca="true" t="shared" si="2" ref="J6:J13">I6*G6+I6</f>
        <v>0</v>
      </c>
      <c r="K6" s="294" t="s">
        <v>101</v>
      </c>
      <c r="L6" s="294" t="s">
        <v>250</v>
      </c>
      <c r="M6" s="539"/>
      <c r="N6" s="512">
        <v>30</v>
      </c>
    </row>
    <row r="7" spans="1:14" ht="47.25" customHeight="1">
      <c r="A7" s="292" t="s">
        <v>16</v>
      </c>
      <c r="B7" s="295" t="s">
        <v>120</v>
      </c>
      <c r="C7" s="296"/>
      <c r="D7" s="297" t="s">
        <v>104</v>
      </c>
      <c r="E7" s="297">
        <v>12</v>
      </c>
      <c r="F7" s="298"/>
      <c r="G7" s="299"/>
      <c r="H7" s="298">
        <f t="shared" si="0"/>
        <v>0</v>
      </c>
      <c r="I7" s="300">
        <f t="shared" si="1"/>
        <v>0</v>
      </c>
      <c r="J7" s="301">
        <f t="shared" si="2"/>
        <v>0</v>
      </c>
      <c r="K7" s="294" t="s">
        <v>101</v>
      </c>
      <c r="L7" s="294" t="s">
        <v>250</v>
      </c>
      <c r="M7" s="539"/>
      <c r="N7" s="512">
        <v>30</v>
      </c>
    </row>
    <row r="8" spans="1:14" ht="36.75" customHeight="1">
      <c r="A8" s="292" t="s">
        <v>17</v>
      </c>
      <c r="B8" s="295" t="s">
        <v>121</v>
      </c>
      <c r="C8" s="296"/>
      <c r="D8" s="297" t="s">
        <v>41</v>
      </c>
      <c r="E8" s="297">
        <v>6</v>
      </c>
      <c r="F8" s="298"/>
      <c r="G8" s="299"/>
      <c r="H8" s="298">
        <f t="shared" si="0"/>
        <v>0</v>
      </c>
      <c r="I8" s="300">
        <f t="shared" si="1"/>
        <v>0</v>
      </c>
      <c r="J8" s="301">
        <f t="shared" si="2"/>
        <v>0</v>
      </c>
      <c r="K8" s="294" t="s">
        <v>101</v>
      </c>
      <c r="L8" s="294" t="s">
        <v>250</v>
      </c>
      <c r="M8" s="540"/>
      <c r="N8" s="512">
        <v>30</v>
      </c>
    </row>
    <row r="9" spans="1:14" ht="42" customHeight="1">
      <c r="A9" s="292" t="s">
        <v>18</v>
      </c>
      <c r="B9" s="295" t="s">
        <v>107</v>
      </c>
      <c r="C9" s="296"/>
      <c r="D9" s="297" t="s">
        <v>41</v>
      </c>
      <c r="E9" s="297">
        <v>8</v>
      </c>
      <c r="F9" s="298"/>
      <c r="G9" s="299"/>
      <c r="H9" s="298">
        <f t="shared" si="0"/>
        <v>0</v>
      </c>
      <c r="I9" s="300">
        <f t="shared" si="1"/>
        <v>0</v>
      </c>
      <c r="J9" s="301">
        <f t="shared" si="2"/>
        <v>0</v>
      </c>
      <c r="K9" s="302" t="s">
        <v>101</v>
      </c>
      <c r="L9" s="302" t="s">
        <v>250</v>
      </c>
      <c r="M9" s="540"/>
      <c r="N9" s="512">
        <v>30</v>
      </c>
    </row>
    <row r="10" spans="1:14" ht="32.25" customHeight="1">
      <c r="A10" s="292" t="s">
        <v>19</v>
      </c>
      <c r="B10" s="303" t="s">
        <v>122</v>
      </c>
      <c r="C10" s="296"/>
      <c r="D10" s="297" t="s">
        <v>41</v>
      </c>
      <c r="E10" s="297">
        <v>8</v>
      </c>
      <c r="F10" s="298"/>
      <c r="G10" s="299"/>
      <c r="H10" s="298">
        <f t="shared" si="0"/>
        <v>0</v>
      </c>
      <c r="I10" s="300">
        <f t="shared" si="1"/>
        <v>0</v>
      </c>
      <c r="J10" s="301">
        <f t="shared" si="2"/>
        <v>0</v>
      </c>
      <c r="K10" s="294" t="s">
        <v>101</v>
      </c>
      <c r="L10" s="294" t="s">
        <v>250</v>
      </c>
      <c r="M10" s="540"/>
      <c r="N10" s="512">
        <v>30</v>
      </c>
    </row>
    <row r="11" spans="1:14" ht="35.25" customHeight="1">
      <c r="A11" s="292">
        <v>6</v>
      </c>
      <c r="B11" s="295" t="s">
        <v>123</v>
      </c>
      <c r="C11" s="296"/>
      <c r="D11" s="297" t="s">
        <v>41</v>
      </c>
      <c r="E11" s="297">
        <v>6</v>
      </c>
      <c r="F11" s="298"/>
      <c r="G11" s="299"/>
      <c r="H11" s="298">
        <f t="shared" si="0"/>
        <v>0</v>
      </c>
      <c r="I11" s="300">
        <f t="shared" si="1"/>
        <v>0</v>
      </c>
      <c r="J11" s="301">
        <f t="shared" si="2"/>
        <v>0</v>
      </c>
      <c r="K11" s="294" t="s">
        <v>101</v>
      </c>
      <c r="L11" s="294" t="s">
        <v>250</v>
      </c>
      <c r="M11" s="540"/>
      <c r="N11" s="512">
        <v>30</v>
      </c>
    </row>
    <row r="12" spans="1:14" ht="31.5" customHeight="1">
      <c r="A12" s="304">
        <v>7</v>
      </c>
      <c r="B12" s="305" t="s">
        <v>124</v>
      </c>
      <c r="C12" s="306"/>
      <c r="D12" s="307" t="s">
        <v>41</v>
      </c>
      <c r="E12" s="307">
        <v>8</v>
      </c>
      <c r="F12" s="308"/>
      <c r="G12" s="309"/>
      <c r="H12" s="298">
        <f t="shared" si="0"/>
        <v>0</v>
      </c>
      <c r="I12" s="300">
        <f t="shared" si="1"/>
        <v>0</v>
      </c>
      <c r="J12" s="301">
        <f t="shared" si="2"/>
        <v>0</v>
      </c>
      <c r="K12" s="294" t="s">
        <v>101</v>
      </c>
      <c r="L12" s="294" t="s">
        <v>250</v>
      </c>
      <c r="M12" s="255"/>
      <c r="N12" s="512">
        <v>30</v>
      </c>
    </row>
    <row r="13" spans="1:14" ht="23.25" customHeight="1">
      <c r="A13" s="292">
        <v>8</v>
      </c>
      <c r="B13" s="295" t="s">
        <v>125</v>
      </c>
      <c r="C13" s="296"/>
      <c r="D13" s="297" t="s">
        <v>41</v>
      </c>
      <c r="E13" s="297">
        <v>20</v>
      </c>
      <c r="F13" s="298"/>
      <c r="G13" s="299"/>
      <c r="H13" s="298">
        <f t="shared" si="0"/>
        <v>0</v>
      </c>
      <c r="I13" s="300">
        <f t="shared" si="1"/>
        <v>0</v>
      </c>
      <c r="J13" s="301">
        <f t="shared" si="2"/>
        <v>0</v>
      </c>
      <c r="K13" s="294" t="s">
        <v>101</v>
      </c>
      <c r="L13" s="294" t="s">
        <v>250</v>
      </c>
      <c r="M13" s="255"/>
      <c r="N13" s="512">
        <v>30</v>
      </c>
    </row>
    <row r="14" spans="1:14" ht="15.75" customHeight="1">
      <c r="A14" s="310"/>
      <c r="B14" s="311"/>
      <c r="C14" s="312"/>
      <c r="D14" s="312"/>
      <c r="E14" s="312"/>
      <c r="F14" s="313"/>
      <c r="G14" s="314"/>
      <c r="H14" s="315" t="s">
        <v>30</v>
      </c>
      <c r="I14" s="316">
        <f>SUM(I6:I13)</f>
        <v>0</v>
      </c>
      <c r="J14" s="594">
        <f>SUM(J6:J13)</f>
        <v>0</v>
      </c>
      <c r="K14" s="291"/>
      <c r="L14" s="291"/>
      <c r="M14" s="241"/>
      <c r="N14" s="556">
        <f>SUM(N6:N13)</f>
        <v>240</v>
      </c>
    </row>
    <row r="15" spans="1:14" ht="15" customHeight="1">
      <c r="A15" s="317"/>
      <c r="B15" s="312"/>
      <c r="C15" s="312"/>
      <c r="D15" s="312"/>
      <c r="E15" s="312"/>
      <c r="F15" s="313"/>
      <c r="G15" s="314"/>
      <c r="H15" s="318" t="s">
        <v>54</v>
      </c>
      <c r="I15" s="316">
        <f>J14-I14</f>
        <v>0</v>
      </c>
      <c r="J15" s="318"/>
      <c r="K15" s="291"/>
      <c r="L15" s="291"/>
      <c r="M15" s="291"/>
      <c r="N15" s="291"/>
    </row>
    <row r="16" spans="1:14" ht="12.75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</row>
    <row r="17" spans="1:14" ht="12.75">
      <c r="A17" s="319" t="s">
        <v>126</v>
      </c>
      <c r="C17" s="320"/>
      <c r="D17" s="320"/>
      <c r="E17" s="320"/>
      <c r="F17" s="320"/>
      <c r="G17" s="321"/>
      <c r="H17" s="320"/>
      <c r="I17" s="291"/>
      <c r="J17" s="291"/>
      <c r="K17" s="291"/>
      <c r="L17" s="291"/>
      <c r="M17" s="291"/>
      <c r="N17" s="291"/>
    </row>
    <row r="18" spans="1:14" ht="12.75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</row>
    <row r="19" spans="1:14" ht="12.75">
      <c r="A19" s="286"/>
      <c r="B19" s="286"/>
      <c r="C19" s="286"/>
      <c r="D19" s="286"/>
      <c r="E19" s="286"/>
      <c r="F19" s="286"/>
      <c r="G19" s="286"/>
      <c r="H19" s="322" t="s">
        <v>113</v>
      </c>
      <c r="I19" s="286"/>
      <c r="J19" s="286"/>
      <c r="K19" s="286"/>
      <c r="L19" s="286"/>
      <c r="M19" s="286"/>
      <c r="N19" s="286"/>
    </row>
    <row r="20" spans="1:14" ht="12.75">
      <c r="A20" s="286"/>
      <c r="B20" s="286"/>
      <c r="C20" s="286"/>
      <c r="D20" s="286"/>
      <c r="E20" s="286"/>
      <c r="F20" s="286"/>
      <c r="G20" s="286"/>
      <c r="H20" s="322" t="s">
        <v>114</v>
      </c>
      <c r="I20" s="286"/>
      <c r="J20" s="286"/>
      <c r="K20" s="286"/>
      <c r="L20" s="286"/>
      <c r="M20" s="286"/>
      <c r="N20" s="286"/>
    </row>
    <row r="21" spans="1:14" ht="12.75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</row>
    <row r="22" spans="1:14" ht="15.75">
      <c r="A22" s="286"/>
      <c r="B22" s="596" t="s">
        <v>274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</row>
    <row r="23" spans="1:14" ht="12.7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</row>
    <row r="24" spans="1:14" ht="12.75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</row>
    <row r="25" spans="1:14" ht="12.75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F6" sqref="F6:G9"/>
    </sheetView>
  </sheetViews>
  <sheetFormatPr defaultColWidth="9.140625" defaultRowHeight="12.75"/>
  <cols>
    <col min="1" max="1" width="3.57421875" style="0" customWidth="1"/>
    <col min="2" max="2" width="35.140625" style="0" customWidth="1"/>
    <col min="3" max="3" width="10.00390625" style="0" customWidth="1"/>
    <col min="4" max="4" width="5.421875" style="0" customWidth="1"/>
    <col min="5" max="5" width="4.7109375" style="0" customWidth="1"/>
    <col min="6" max="6" width="9.7109375" style="0" customWidth="1"/>
    <col min="7" max="7" width="5.140625" style="0" customWidth="1"/>
    <col min="8" max="8" width="10.7109375" style="0" customWidth="1"/>
    <col min="9" max="9" width="12.140625" style="0" customWidth="1"/>
    <col min="10" max="10" width="11.7109375" style="0" customWidth="1"/>
    <col min="11" max="11" width="9.57421875" style="0" customWidth="1"/>
    <col min="12" max="12" width="14.421875" style="0" customWidth="1"/>
    <col min="13" max="13" width="12.00390625" style="0" customWidth="1"/>
    <col min="14" max="14" width="15.28125" style="0" customWidth="1"/>
  </cols>
  <sheetData>
    <row r="1" spans="1:14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 t="s">
        <v>127</v>
      </c>
      <c r="L1" s="286"/>
      <c r="M1" s="286"/>
      <c r="N1" s="286"/>
    </row>
    <row r="2" spans="1:14" ht="12.75">
      <c r="A2" s="288"/>
      <c r="B2" s="286"/>
      <c r="C2" s="289" t="s">
        <v>128</v>
      </c>
      <c r="D2" s="290"/>
      <c r="E2" s="290"/>
      <c r="F2" s="290"/>
      <c r="G2" s="290"/>
      <c r="H2" s="290"/>
      <c r="I2" s="290"/>
      <c r="J2" s="290"/>
      <c r="K2" s="291"/>
      <c r="L2" s="291"/>
      <c r="M2" s="291"/>
      <c r="N2" s="286"/>
    </row>
    <row r="3" spans="1:14" ht="15.75">
      <c r="A3" s="323"/>
      <c r="B3" s="324"/>
      <c r="C3" s="324"/>
      <c r="D3" s="325"/>
      <c r="E3" s="325"/>
      <c r="F3" s="325"/>
      <c r="G3" s="325"/>
      <c r="H3" s="325"/>
      <c r="I3" s="325"/>
      <c r="J3" s="325"/>
      <c r="K3" s="326"/>
      <c r="L3" s="326"/>
      <c r="M3" s="326"/>
      <c r="N3" s="286"/>
    </row>
    <row r="4" spans="1:14" ht="96" customHeight="1">
      <c r="A4" s="327" t="s">
        <v>4</v>
      </c>
      <c r="B4" s="327" t="s">
        <v>5</v>
      </c>
      <c r="C4" s="328" t="s">
        <v>6</v>
      </c>
      <c r="D4" s="327" t="s">
        <v>7</v>
      </c>
      <c r="E4" s="327" t="s">
        <v>8</v>
      </c>
      <c r="F4" s="328" t="s">
        <v>95</v>
      </c>
      <c r="G4" s="328" t="s">
        <v>10</v>
      </c>
      <c r="H4" s="328" t="s">
        <v>96</v>
      </c>
      <c r="I4" s="328" t="s">
        <v>118</v>
      </c>
      <c r="J4" s="328" t="s">
        <v>129</v>
      </c>
      <c r="K4" s="329" t="s">
        <v>99</v>
      </c>
      <c r="L4" s="329" t="s">
        <v>249</v>
      </c>
      <c r="M4" s="501" t="s">
        <v>258</v>
      </c>
      <c r="N4" s="490" t="s">
        <v>257</v>
      </c>
    </row>
    <row r="5" spans="1:14" ht="15">
      <c r="A5" s="327">
        <v>1</v>
      </c>
      <c r="B5" s="327">
        <v>2</v>
      </c>
      <c r="C5" s="327">
        <v>3</v>
      </c>
      <c r="D5" s="327">
        <v>4</v>
      </c>
      <c r="E5" s="327">
        <v>5</v>
      </c>
      <c r="F5" s="327">
        <v>6</v>
      </c>
      <c r="G5" s="327">
        <v>7</v>
      </c>
      <c r="H5" s="327">
        <v>8</v>
      </c>
      <c r="I5" s="327">
        <v>9</v>
      </c>
      <c r="J5" s="327">
        <v>10</v>
      </c>
      <c r="K5" s="327">
        <v>11</v>
      </c>
      <c r="L5" s="327">
        <v>12</v>
      </c>
      <c r="M5" s="244">
        <v>13</v>
      </c>
      <c r="N5" s="244">
        <v>14</v>
      </c>
    </row>
    <row r="6" spans="1:14" ht="39" customHeight="1">
      <c r="A6" s="327" t="s">
        <v>15</v>
      </c>
      <c r="B6" s="130" t="s">
        <v>130</v>
      </c>
      <c r="C6" s="330"/>
      <c r="D6" s="132" t="s">
        <v>41</v>
      </c>
      <c r="E6" s="132">
        <v>1</v>
      </c>
      <c r="F6" s="135"/>
      <c r="G6" s="134"/>
      <c r="H6" s="135">
        <f>F6*G6+F6</f>
        <v>0</v>
      </c>
      <c r="I6" s="331">
        <f>F6*E6</f>
        <v>0</v>
      </c>
      <c r="J6" s="332">
        <f>I6*G6+I6</f>
        <v>0</v>
      </c>
      <c r="K6" s="329" t="s">
        <v>101</v>
      </c>
      <c r="L6" s="329" t="s">
        <v>250</v>
      </c>
      <c r="M6" s="539"/>
      <c r="N6" s="512">
        <v>30</v>
      </c>
    </row>
    <row r="7" spans="1:14" ht="69.75" customHeight="1">
      <c r="A7" s="327" t="s">
        <v>16</v>
      </c>
      <c r="B7" s="130" t="s">
        <v>131</v>
      </c>
      <c r="C7" s="330"/>
      <c r="D7" s="132" t="s">
        <v>41</v>
      </c>
      <c r="E7" s="132">
        <v>1</v>
      </c>
      <c r="F7" s="135"/>
      <c r="G7" s="134"/>
      <c r="H7" s="135">
        <f>F7*G7+F7</f>
        <v>0</v>
      </c>
      <c r="I7" s="331">
        <f>F7*E7</f>
        <v>0</v>
      </c>
      <c r="J7" s="332">
        <f>I7*G7+I7</f>
        <v>0</v>
      </c>
      <c r="K7" s="329" t="s">
        <v>101</v>
      </c>
      <c r="L7" s="329" t="s">
        <v>250</v>
      </c>
      <c r="M7" s="539"/>
      <c r="N7" s="512">
        <v>30</v>
      </c>
    </row>
    <row r="8" spans="1:14" ht="46.5" customHeight="1">
      <c r="A8" s="327" t="s">
        <v>17</v>
      </c>
      <c r="B8" s="130" t="s">
        <v>132</v>
      </c>
      <c r="C8" s="330"/>
      <c r="D8" s="132" t="s">
        <v>41</v>
      </c>
      <c r="E8" s="132">
        <v>1</v>
      </c>
      <c r="F8" s="135"/>
      <c r="G8" s="134"/>
      <c r="H8" s="135">
        <f>F8*G8+F8</f>
        <v>0</v>
      </c>
      <c r="I8" s="331">
        <f>F8*E8</f>
        <v>0</v>
      </c>
      <c r="J8" s="332">
        <f>I8*G8+I8</f>
        <v>0</v>
      </c>
      <c r="K8" s="329" t="s">
        <v>101</v>
      </c>
      <c r="L8" s="329" t="s">
        <v>250</v>
      </c>
      <c r="M8" s="540"/>
      <c r="N8" s="512">
        <v>30</v>
      </c>
    </row>
    <row r="9" spans="1:14" ht="27" customHeight="1">
      <c r="A9" s="327" t="s">
        <v>18</v>
      </c>
      <c r="B9" s="130" t="s">
        <v>133</v>
      </c>
      <c r="C9" s="330"/>
      <c r="D9" s="132" t="s">
        <v>41</v>
      </c>
      <c r="E9" s="132">
        <v>2</v>
      </c>
      <c r="F9" s="135"/>
      <c r="G9" s="134"/>
      <c r="H9" s="135">
        <f>F9*G9+F9</f>
        <v>0</v>
      </c>
      <c r="I9" s="331">
        <f>F9*E9</f>
        <v>0</v>
      </c>
      <c r="J9" s="332">
        <f>I9*G9+I9</f>
        <v>0</v>
      </c>
      <c r="K9" s="333" t="s">
        <v>101</v>
      </c>
      <c r="L9" s="333" t="s">
        <v>250</v>
      </c>
      <c r="M9" s="540"/>
      <c r="N9" s="512">
        <v>30</v>
      </c>
    </row>
    <row r="10" spans="1:14" ht="15">
      <c r="A10" s="334"/>
      <c r="B10" s="34"/>
      <c r="C10" s="335"/>
      <c r="D10" s="335"/>
      <c r="E10" s="335"/>
      <c r="F10" s="336"/>
      <c r="G10" s="337"/>
      <c r="H10" s="338" t="s">
        <v>30</v>
      </c>
      <c r="I10" s="339">
        <f>SUM(I6:I9)</f>
        <v>0</v>
      </c>
      <c r="J10" s="339">
        <f>SUM(J6:J9)</f>
        <v>0</v>
      </c>
      <c r="K10" s="326"/>
      <c r="L10" s="326"/>
      <c r="M10" s="326"/>
      <c r="N10" s="604">
        <f>SUM(N6:N9)</f>
        <v>120</v>
      </c>
    </row>
    <row r="11" spans="1:14" ht="15">
      <c r="A11" s="340"/>
      <c r="B11" s="335"/>
      <c r="C11" s="335"/>
      <c r="D11" s="335"/>
      <c r="E11" s="335"/>
      <c r="F11" s="341"/>
      <c r="G11" s="341"/>
      <c r="H11" s="168" t="s">
        <v>54</v>
      </c>
      <c r="I11" s="339">
        <f>J10-I10</f>
        <v>0</v>
      </c>
      <c r="J11" s="341"/>
      <c r="K11" s="326"/>
      <c r="L11" s="326"/>
      <c r="M11" s="326"/>
      <c r="N11" s="286"/>
    </row>
    <row r="12" spans="1:14" ht="15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286"/>
    </row>
    <row r="13" spans="1:14" ht="12.75">
      <c r="A13" s="319" t="s">
        <v>134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86"/>
    </row>
    <row r="14" spans="1:14" ht="12.75">
      <c r="A14" s="291"/>
      <c r="C14" s="320"/>
      <c r="D14" s="320"/>
      <c r="E14" s="320"/>
      <c r="F14" s="320"/>
      <c r="G14" s="321"/>
      <c r="H14" s="320"/>
      <c r="I14" s="291"/>
      <c r="J14" s="291"/>
      <c r="K14" s="291"/>
      <c r="L14" s="291"/>
      <c r="M14" s="291"/>
      <c r="N14" s="286"/>
    </row>
    <row r="15" spans="1:14" ht="12.75">
      <c r="A15" s="291"/>
      <c r="B15" s="291"/>
      <c r="C15" s="291"/>
      <c r="D15" s="291"/>
      <c r="E15" s="291"/>
      <c r="F15" s="291"/>
      <c r="G15" s="291"/>
      <c r="H15" s="291"/>
      <c r="J15" s="291"/>
      <c r="K15" s="291"/>
      <c r="L15" s="291"/>
      <c r="M15" s="291"/>
      <c r="N15" s="286"/>
    </row>
    <row r="16" spans="1:14" ht="12.75">
      <c r="A16" s="286"/>
      <c r="B16" s="286"/>
      <c r="C16" s="286"/>
      <c r="D16" s="286"/>
      <c r="E16" s="286"/>
      <c r="F16" s="286"/>
      <c r="G16" s="286"/>
      <c r="H16" s="286"/>
      <c r="J16" s="286"/>
      <c r="K16" s="286"/>
      <c r="L16" s="286"/>
      <c r="M16" s="286"/>
      <c r="N16" s="286"/>
    </row>
    <row r="17" spans="1:14" ht="12.75">
      <c r="A17" s="286"/>
      <c r="B17" s="286"/>
      <c r="C17" s="286"/>
      <c r="D17" s="286"/>
      <c r="E17" s="286"/>
      <c r="F17" s="286"/>
      <c r="G17" s="286"/>
      <c r="H17" s="286"/>
      <c r="I17" s="322" t="s">
        <v>113</v>
      </c>
      <c r="J17" s="286"/>
      <c r="K17" s="286"/>
      <c r="L17" s="286"/>
      <c r="M17" s="286"/>
      <c r="N17" s="286"/>
    </row>
    <row r="18" spans="1:14" ht="12.75">
      <c r="A18" s="286"/>
      <c r="B18" s="286"/>
      <c r="C18" s="286"/>
      <c r="D18" s="286"/>
      <c r="E18" s="286"/>
      <c r="F18" s="286"/>
      <c r="G18" s="286"/>
      <c r="H18" s="286"/>
      <c r="I18" s="322" t="s">
        <v>114</v>
      </c>
      <c r="J18" s="286"/>
      <c r="K18" s="286"/>
      <c r="L18" s="286"/>
      <c r="M18" s="286"/>
      <c r="N18" s="286"/>
    </row>
    <row r="19" spans="1:14" ht="15.75">
      <c r="A19" s="286"/>
      <c r="B19" s="596" t="s">
        <v>274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</row>
    <row r="22" ht="12.75">
      <c r="J22" s="311"/>
    </row>
    <row r="30" ht="12.75">
      <c r="H30" s="3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="85" zoomScaleNormal="85" zoomScalePageLayoutView="0" workbookViewId="0" topLeftCell="A1">
      <selection activeCell="F6" sqref="F6:G7"/>
    </sheetView>
  </sheetViews>
  <sheetFormatPr defaultColWidth="9.140625" defaultRowHeight="12.75"/>
  <cols>
    <col min="1" max="1" width="3.7109375" style="0" customWidth="1"/>
    <col min="2" max="2" width="31.140625" style="0" customWidth="1"/>
    <col min="3" max="3" width="10.421875" style="0" customWidth="1"/>
    <col min="4" max="4" width="5.00390625" style="0" customWidth="1"/>
    <col min="5" max="5" width="4.7109375" style="0" customWidth="1"/>
    <col min="6" max="6" width="9.7109375" style="0" customWidth="1"/>
    <col min="7" max="7" width="4.57421875" style="0" customWidth="1"/>
    <col min="8" max="8" width="11.421875" style="0" customWidth="1"/>
    <col min="9" max="9" width="10.421875" style="0" customWidth="1"/>
    <col min="10" max="10" width="11.7109375" style="0" customWidth="1"/>
    <col min="12" max="12" width="14.140625" style="0" customWidth="1"/>
    <col min="13" max="13" width="10.421875" style="0" customWidth="1"/>
    <col min="14" max="14" width="11.57421875" style="0" customWidth="1"/>
  </cols>
  <sheetData>
    <row r="1" spans="1:15" ht="12.75">
      <c r="A1" s="286"/>
      <c r="B1" s="286"/>
      <c r="C1" s="286"/>
      <c r="D1" s="286"/>
      <c r="E1" s="286"/>
      <c r="F1" s="286"/>
      <c r="G1" s="286"/>
      <c r="H1" s="286"/>
      <c r="I1" s="286"/>
      <c r="J1" s="286" t="s">
        <v>135</v>
      </c>
      <c r="K1" s="286"/>
      <c r="L1" s="286"/>
      <c r="M1" s="286"/>
      <c r="N1" s="286"/>
      <c r="O1" s="286"/>
    </row>
    <row r="2" spans="1:15" ht="12.75">
      <c r="A2" s="291"/>
      <c r="B2" s="286"/>
      <c r="C2" s="289" t="s">
        <v>136</v>
      </c>
      <c r="D2" s="291"/>
      <c r="E2" s="291"/>
      <c r="F2" s="291"/>
      <c r="G2" s="291"/>
      <c r="H2" s="291"/>
      <c r="I2" s="291"/>
      <c r="J2" s="291"/>
      <c r="K2" s="286"/>
      <c r="L2" s="286"/>
      <c r="M2" s="286"/>
      <c r="N2" s="286"/>
      <c r="O2" s="286"/>
    </row>
    <row r="3" spans="1:15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86"/>
      <c r="L3" s="286"/>
      <c r="M3" s="286"/>
      <c r="N3" s="286"/>
      <c r="O3" s="286"/>
    </row>
    <row r="4" spans="1:15" ht="127.5">
      <c r="A4" s="292" t="s">
        <v>4</v>
      </c>
      <c r="B4" s="292" t="s">
        <v>5</v>
      </c>
      <c r="C4" s="293" t="s">
        <v>6</v>
      </c>
      <c r="D4" s="292" t="s">
        <v>7</v>
      </c>
      <c r="E4" s="292" t="s">
        <v>8</v>
      </c>
      <c r="F4" s="293" t="s">
        <v>95</v>
      </c>
      <c r="G4" s="293" t="s">
        <v>10</v>
      </c>
      <c r="H4" s="293" t="s">
        <v>96</v>
      </c>
      <c r="I4" s="293" t="s">
        <v>97</v>
      </c>
      <c r="J4" s="293" t="s">
        <v>129</v>
      </c>
      <c r="K4" s="294" t="s">
        <v>99</v>
      </c>
      <c r="L4" s="294" t="s">
        <v>249</v>
      </c>
      <c r="M4" s="501" t="s">
        <v>258</v>
      </c>
      <c r="N4" s="490" t="s">
        <v>257</v>
      </c>
      <c r="O4" s="286"/>
    </row>
    <row r="5" spans="1:15" ht="12.75">
      <c r="A5" s="304">
        <v>1</v>
      </c>
      <c r="B5" s="304">
        <v>2</v>
      </c>
      <c r="C5" s="304">
        <v>3</v>
      </c>
      <c r="D5" s="304">
        <v>4</v>
      </c>
      <c r="E5" s="304">
        <v>5</v>
      </c>
      <c r="F5" s="304">
        <v>6</v>
      </c>
      <c r="G5" s="304">
        <v>7</v>
      </c>
      <c r="H5" s="304">
        <v>8</v>
      </c>
      <c r="I5" s="304">
        <v>9</v>
      </c>
      <c r="J5" s="304">
        <v>10</v>
      </c>
      <c r="K5" s="304">
        <v>11</v>
      </c>
      <c r="L5" s="304">
        <v>12</v>
      </c>
      <c r="M5" s="244">
        <v>13</v>
      </c>
      <c r="N5" s="244">
        <v>14</v>
      </c>
      <c r="O5" s="286"/>
    </row>
    <row r="6" spans="1:15" ht="48" customHeight="1">
      <c r="A6" s="304" t="s">
        <v>15</v>
      </c>
      <c r="B6" s="305" t="s">
        <v>137</v>
      </c>
      <c r="C6" s="306"/>
      <c r="D6" s="307" t="s">
        <v>41</v>
      </c>
      <c r="E6" s="307">
        <v>1</v>
      </c>
      <c r="F6" s="308"/>
      <c r="G6" s="309"/>
      <c r="H6" s="308">
        <f>F6*G6+F6</f>
        <v>0</v>
      </c>
      <c r="I6" s="300">
        <f>F6*E6</f>
        <v>0</v>
      </c>
      <c r="J6" s="301">
        <f>I6*G6+I6</f>
        <v>0</v>
      </c>
      <c r="K6" s="294" t="s">
        <v>101</v>
      </c>
      <c r="L6" s="294" t="s">
        <v>250</v>
      </c>
      <c r="M6" s="539"/>
      <c r="N6" s="512">
        <v>30</v>
      </c>
      <c r="O6" s="286"/>
    </row>
    <row r="7" spans="1:15" ht="39.75" customHeight="1">
      <c r="A7" s="292">
        <v>2</v>
      </c>
      <c r="B7" s="295" t="s">
        <v>138</v>
      </c>
      <c r="C7" s="296"/>
      <c r="D7" s="297" t="s">
        <v>104</v>
      </c>
      <c r="E7" s="297">
        <v>1</v>
      </c>
      <c r="F7" s="308"/>
      <c r="G7" s="299"/>
      <c r="H7" s="308">
        <f>F7*G7+F7</f>
        <v>0</v>
      </c>
      <c r="I7" s="300">
        <f>F7*E7</f>
        <v>0</v>
      </c>
      <c r="J7" s="301">
        <f>I7*G7+I7</f>
        <v>0</v>
      </c>
      <c r="K7" s="302" t="s">
        <v>106</v>
      </c>
      <c r="L7" s="302" t="s">
        <v>250</v>
      </c>
      <c r="M7" s="539"/>
      <c r="N7" s="512">
        <v>33</v>
      </c>
      <c r="O7" s="286"/>
    </row>
    <row r="8" spans="1:15" ht="12.75">
      <c r="A8" s="310"/>
      <c r="B8" s="344"/>
      <c r="C8" s="312"/>
      <c r="D8" s="312"/>
      <c r="E8" s="312"/>
      <c r="F8" s="345"/>
      <c r="G8" s="345"/>
      <c r="H8" s="318" t="s">
        <v>30</v>
      </c>
      <c r="I8" s="316">
        <f>SUM(I6:I7)</f>
        <v>0</v>
      </c>
      <c r="J8" s="316">
        <f>SUM(J6:J7)</f>
        <v>0</v>
      </c>
      <c r="K8" s="286"/>
      <c r="L8" s="286"/>
      <c r="M8" s="286"/>
      <c r="N8" s="604">
        <f>SUM(N6:N7)</f>
        <v>63</v>
      </c>
      <c r="O8" s="286"/>
    </row>
    <row r="9" spans="1:15" ht="12.75">
      <c r="A9" s="317"/>
      <c r="B9" s="312"/>
      <c r="C9" s="312"/>
      <c r="D9" s="312"/>
      <c r="E9" s="312"/>
      <c r="F9" s="313"/>
      <c r="G9" s="312"/>
      <c r="H9" s="318" t="s">
        <v>54</v>
      </c>
      <c r="I9" s="316">
        <f>J8-I8</f>
        <v>0</v>
      </c>
      <c r="J9" s="313"/>
      <c r="K9" s="286"/>
      <c r="L9" s="286"/>
      <c r="M9" s="286"/>
      <c r="N9" s="286"/>
      <c r="O9" s="286"/>
    </row>
    <row r="10" spans="1:15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1:15" ht="12.75">
      <c r="A11" s="319" t="s">
        <v>139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</row>
    <row r="12" spans="1:15" ht="12.75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</row>
    <row r="13" spans="1:15" ht="12.75">
      <c r="A13" s="286"/>
      <c r="C13" s="320"/>
      <c r="D13" s="320"/>
      <c r="E13" s="320"/>
      <c r="F13" s="320"/>
      <c r="G13" s="321"/>
      <c r="H13" s="320"/>
      <c r="I13" s="291"/>
      <c r="J13" s="286"/>
      <c r="K13" s="286"/>
      <c r="L13" s="286"/>
      <c r="M13" s="286"/>
      <c r="N13" s="286"/>
      <c r="O13" s="286"/>
    </row>
    <row r="14" spans="1:15" ht="12.7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</row>
    <row r="15" spans="1:15" ht="12.75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</row>
    <row r="16" spans="1:15" ht="12.75">
      <c r="A16" s="286"/>
      <c r="B16" s="286"/>
      <c r="C16" s="286"/>
      <c r="D16" s="286"/>
      <c r="E16" s="286"/>
      <c r="F16" s="286"/>
      <c r="G16" s="286"/>
      <c r="H16" s="286"/>
      <c r="I16" s="322" t="s">
        <v>113</v>
      </c>
      <c r="J16" s="286"/>
      <c r="K16" s="286"/>
      <c r="L16" s="286"/>
      <c r="M16" s="286"/>
      <c r="N16" s="286"/>
      <c r="O16" s="286"/>
    </row>
    <row r="17" spans="1:15" ht="15.75">
      <c r="A17" s="286"/>
      <c r="B17" s="596" t="s">
        <v>274</v>
      </c>
      <c r="C17" s="286"/>
      <c r="D17" s="286"/>
      <c r="E17" s="286"/>
      <c r="F17" s="286"/>
      <c r="G17" s="286"/>
      <c r="H17" s="286"/>
      <c r="I17" s="322" t="s">
        <v>114</v>
      </c>
      <c r="J17" s="286"/>
      <c r="K17" s="286"/>
      <c r="L17" s="286"/>
      <c r="M17" s="286"/>
      <c r="N17" s="286"/>
      <c r="O17" s="286"/>
    </row>
    <row r="18" spans="1:15" ht="12.75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</row>
    <row r="19" spans="1:15" ht="12.75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</row>
    <row r="20" spans="1:15" ht="12.75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</row>
    <row r="21" spans="1:15" ht="12.75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7">
      <selection activeCell="B11" sqref="B11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10.57421875" style="0" customWidth="1"/>
    <col min="4" max="4" width="6.00390625" style="0" customWidth="1"/>
    <col min="5" max="5" width="4.140625" style="0" customWidth="1"/>
    <col min="6" max="6" width="9.57421875" style="0" customWidth="1"/>
    <col min="7" max="7" width="4.8515625" style="0" customWidth="1"/>
    <col min="8" max="8" width="9.8515625" style="0" customWidth="1"/>
    <col min="9" max="9" width="11.421875" style="0" customWidth="1"/>
    <col min="10" max="10" width="11.28125" style="0" customWidth="1"/>
    <col min="13" max="13" width="14.00390625" style="0" customWidth="1"/>
    <col min="14" max="14" width="14.57421875" style="0" customWidth="1"/>
  </cols>
  <sheetData>
    <row r="1" spans="1:14" ht="12.75">
      <c r="A1" s="286"/>
      <c r="B1" s="286"/>
      <c r="C1" s="286"/>
      <c r="D1" s="286"/>
      <c r="E1" s="286"/>
      <c r="F1" s="286"/>
      <c r="G1" s="286"/>
      <c r="H1" s="286"/>
      <c r="I1" s="286"/>
      <c r="J1" s="286" t="s">
        <v>140</v>
      </c>
      <c r="K1" s="286"/>
      <c r="L1" s="286"/>
      <c r="M1" t="s">
        <v>281</v>
      </c>
      <c r="N1" s="286"/>
    </row>
    <row r="2" spans="1:14" ht="12.75">
      <c r="A2" s="291"/>
      <c r="B2" s="286"/>
      <c r="C2" s="289" t="s">
        <v>141</v>
      </c>
      <c r="D2" s="291"/>
      <c r="E2" s="291"/>
      <c r="F2" s="291"/>
      <c r="G2" s="291"/>
      <c r="H2" s="291"/>
      <c r="I2" s="291"/>
      <c r="J2" s="291"/>
      <c r="K2" s="291"/>
      <c r="L2" s="291"/>
      <c r="M2" s="286"/>
      <c r="N2" s="286"/>
    </row>
    <row r="3" spans="1:14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86"/>
      <c r="N3" s="286"/>
    </row>
    <row r="4" spans="1:14" ht="107.25" customHeight="1">
      <c r="A4" s="292" t="s">
        <v>4</v>
      </c>
      <c r="B4" s="292" t="s">
        <v>5</v>
      </c>
      <c r="C4" s="293" t="s">
        <v>6</v>
      </c>
      <c r="D4" s="292" t="s">
        <v>7</v>
      </c>
      <c r="E4" s="292" t="s">
        <v>8</v>
      </c>
      <c r="F4" s="293" t="s">
        <v>95</v>
      </c>
      <c r="G4" s="293" t="s">
        <v>10</v>
      </c>
      <c r="H4" s="293" t="s">
        <v>96</v>
      </c>
      <c r="I4" s="293" t="s">
        <v>118</v>
      </c>
      <c r="J4" s="293" t="s">
        <v>98</v>
      </c>
      <c r="K4" s="294" t="s">
        <v>99</v>
      </c>
      <c r="L4" s="294" t="s">
        <v>249</v>
      </c>
      <c r="M4" s="501" t="s">
        <v>258</v>
      </c>
      <c r="N4" s="490" t="s">
        <v>257</v>
      </c>
    </row>
    <row r="5" spans="1:14" ht="12.75">
      <c r="A5" s="292">
        <v>1</v>
      </c>
      <c r="B5" s="292">
        <v>2</v>
      </c>
      <c r="C5" s="292">
        <v>3</v>
      </c>
      <c r="D5" s="292">
        <v>4</v>
      </c>
      <c r="E5" s="292">
        <v>5</v>
      </c>
      <c r="F5" s="292">
        <v>6</v>
      </c>
      <c r="G5" s="292">
        <v>7</v>
      </c>
      <c r="H5" s="292">
        <v>8</v>
      </c>
      <c r="I5" s="292">
        <v>9</v>
      </c>
      <c r="J5" s="292">
        <v>10</v>
      </c>
      <c r="K5" s="292">
        <v>11</v>
      </c>
      <c r="L5" s="292">
        <v>12</v>
      </c>
      <c r="M5" s="244">
        <v>13</v>
      </c>
      <c r="N5" s="244">
        <v>14</v>
      </c>
    </row>
    <row r="6" spans="1:14" ht="33.75" customHeight="1">
      <c r="A6" s="292" t="s">
        <v>15</v>
      </c>
      <c r="B6" s="295" t="s">
        <v>142</v>
      </c>
      <c r="C6" s="296"/>
      <c r="D6" s="297" t="s">
        <v>41</v>
      </c>
      <c r="E6" s="297">
        <v>2</v>
      </c>
      <c r="F6" s="298"/>
      <c r="G6" s="299"/>
      <c r="H6" s="298">
        <f aca="true" t="shared" si="0" ref="H6:H11">F6*G6+F6</f>
        <v>0</v>
      </c>
      <c r="I6" s="300">
        <f aca="true" t="shared" si="1" ref="I6:I11">F6*E6</f>
        <v>0</v>
      </c>
      <c r="J6" s="301">
        <f aca="true" t="shared" si="2" ref="J6:J11">I6*G6+I6</f>
        <v>0</v>
      </c>
      <c r="K6" s="294" t="s">
        <v>251</v>
      </c>
      <c r="L6" s="294" t="s">
        <v>250</v>
      </c>
      <c r="M6" s="539"/>
      <c r="N6" s="512">
        <v>30</v>
      </c>
    </row>
    <row r="7" spans="1:14" ht="30.75" customHeight="1">
      <c r="A7" s="292" t="s">
        <v>16</v>
      </c>
      <c r="B7" s="295" t="s">
        <v>143</v>
      </c>
      <c r="C7" s="296"/>
      <c r="D7" s="297" t="s">
        <v>104</v>
      </c>
      <c r="E7" s="297">
        <v>2</v>
      </c>
      <c r="F7" s="298"/>
      <c r="G7" s="299"/>
      <c r="H7" s="298">
        <f t="shared" si="0"/>
        <v>0</v>
      </c>
      <c r="I7" s="300">
        <f t="shared" si="1"/>
        <v>0</v>
      </c>
      <c r="J7" s="301">
        <f t="shared" si="2"/>
        <v>0</v>
      </c>
      <c r="K7" s="294" t="s">
        <v>101</v>
      </c>
      <c r="L7" s="294" t="s">
        <v>250</v>
      </c>
      <c r="M7" s="539"/>
      <c r="N7" s="512">
        <v>30</v>
      </c>
    </row>
    <row r="8" spans="1:14" ht="33" customHeight="1">
      <c r="A8" s="292" t="s">
        <v>17</v>
      </c>
      <c r="B8" s="295" t="s">
        <v>144</v>
      </c>
      <c r="C8" s="296"/>
      <c r="D8" s="297" t="s">
        <v>104</v>
      </c>
      <c r="E8" s="297">
        <v>2</v>
      </c>
      <c r="F8" s="298"/>
      <c r="G8" s="299"/>
      <c r="H8" s="298">
        <f t="shared" si="0"/>
        <v>0</v>
      </c>
      <c r="I8" s="300">
        <f t="shared" si="1"/>
        <v>0</v>
      </c>
      <c r="J8" s="301">
        <f t="shared" si="2"/>
        <v>0</v>
      </c>
      <c r="K8" s="294" t="s">
        <v>101</v>
      </c>
      <c r="L8" s="294" t="s">
        <v>250</v>
      </c>
      <c r="M8" s="540"/>
      <c r="N8" s="512">
        <v>30</v>
      </c>
    </row>
    <row r="9" spans="1:14" ht="28.5" customHeight="1">
      <c r="A9" s="292" t="s">
        <v>18</v>
      </c>
      <c r="B9" s="295" t="s">
        <v>145</v>
      </c>
      <c r="C9" s="296"/>
      <c r="D9" s="297" t="s">
        <v>41</v>
      </c>
      <c r="E9" s="297">
        <v>4</v>
      </c>
      <c r="F9" s="298"/>
      <c r="G9" s="299"/>
      <c r="H9" s="298">
        <f t="shared" si="0"/>
        <v>0</v>
      </c>
      <c r="I9" s="300">
        <f t="shared" si="1"/>
        <v>0</v>
      </c>
      <c r="J9" s="301">
        <f t="shared" si="2"/>
        <v>0</v>
      </c>
      <c r="K9" s="294" t="s">
        <v>101</v>
      </c>
      <c r="L9" s="294" t="s">
        <v>250</v>
      </c>
      <c r="M9" s="540"/>
      <c r="N9" s="512">
        <v>30</v>
      </c>
    </row>
    <row r="10" spans="1:14" ht="27.75" customHeight="1">
      <c r="A10" s="292" t="s">
        <v>19</v>
      </c>
      <c r="B10" s="295" t="s">
        <v>146</v>
      </c>
      <c r="C10" s="296"/>
      <c r="D10" s="297" t="s">
        <v>41</v>
      </c>
      <c r="E10" s="297">
        <v>5</v>
      </c>
      <c r="F10" s="298"/>
      <c r="G10" s="299"/>
      <c r="H10" s="298">
        <f t="shared" si="0"/>
        <v>0</v>
      </c>
      <c r="I10" s="300">
        <f t="shared" si="1"/>
        <v>0</v>
      </c>
      <c r="J10" s="301">
        <f t="shared" si="2"/>
        <v>0</v>
      </c>
      <c r="K10" s="294" t="s">
        <v>101</v>
      </c>
      <c r="L10" s="294" t="s">
        <v>250</v>
      </c>
      <c r="M10" s="540"/>
      <c r="N10" s="512">
        <v>30</v>
      </c>
    </row>
    <row r="11" spans="1:14" ht="93" customHeight="1">
      <c r="A11" s="292" t="s">
        <v>20</v>
      </c>
      <c r="B11" s="295" t="s">
        <v>293</v>
      </c>
      <c r="C11" s="296"/>
      <c r="D11" s="297" t="s">
        <v>41</v>
      </c>
      <c r="E11" s="297">
        <v>4</v>
      </c>
      <c r="F11" s="298"/>
      <c r="G11" s="299"/>
      <c r="H11" s="298">
        <f t="shared" si="0"/>
        <v>0</v>
      </c>
      <c r="I11" s="300">
        <f t="shared" si="1"/>
        <v>0</v>
      </c>
      <c r="J11" s="301">
        <f t="shared" si="2"/>
        <v>0</v>
      </c>
      <c r="K11" s="294" t="s">
        <v>101</v>
      </c>
      <c r="L11" s="294" t="s">
        <v>250</v>
      </c>
      <c r="M11" s="540"/>
      <c r="N11" s="512">
        <v>30</v>
      </c>
    </row>
    <row r="12" spans="1:14" ht="15.75" customHeight="1">
      <c r="A12" s="310"/>
      <c r="B12" s="311"/>
      <c r="C12" s="312"/>
      <c r="D12" s="312"/>
      <c r="E12" s="312"/>
      <c r="F12" s="345"/>
      <c r="G12" s="346"/>
      <c r="H12" s="347" t="s">
        <v>30</v>
      </c>
      <c r="I12" s="316">
        <f>SUM(I6:I11)</f>
        <v>0</v>
      </c>
      <c r="J12" s="316">
        <f>SUM(J6:J11)</f>
        <v>0</v>
      </c>
      <c r="K12" s="286"/>
      <c r="L12" s="286"/>
      <c r="M12" s="286"/>
      <c r="N12" s="604">
        <f>SUM(N6:N11)</f>
        <v>180</v>
      </c>
    </row>
    <row r="13" spans="1:14" ht="12.75">
      <c r="A13" s="317"/>
      <c r="B13" s="312"/>
      <c r="C13" s="312"/>
      <c r="D13" s="312"/>
      <c r="E13" s="312"/>
      <c r="F13" s="313"/>
      <c r="G13" s="348"/>
      <c r="H13" s="347" t="s">
        <v>54</v>
      </c>
      <c r="I13" s="316">
        <f>J12-I12</f>
        <v>0</v>
      </c>
      <c r="J13" s="313"/>
      <c r="K13" s="286"/>
      <c r="L13" s="286"/>
      <c r="M13" s="286"/>
      <c r="N13" s="286"/>
    </row>
    <row r="14" spans="1:14" ht="12.7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</row>
    <row r="15" spans="1:14" ht="12.75">
      <c r="A15" s="319" t="s">
        <v>147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</row>
    <row r="16" spans="1:14" ht="12.75">
      <c r="A16" s="286"/>
      <c r="C16" s="320"/>
      <c r="D16" s="320"/>
      <c r="E16" s="320"/>
      <c r="F16" s="320"/>
      <c r="G16" s="321"/>
      <c r="H16" s="320"/>
      <c r="I16" s="291"/>
      <c r="J16" s="286"/>
      <c r="K16" s="286"/>
      <c r="L16" s="286"/>
      <c r="M16" s="286"/>
      <c r="N16" s="286"/>
    </row>
    <row r="17" spans="1:14" ht="12.75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</row>
    <row r="18" spans="1:14" ht="12.75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</row>
    <row r="19" spans="1:14" ht="12.75">
      <c r="A19" s="286"/>
      <c r="B19" s="286"/>
      <c r="C19" s="286"/>
      <c r="D19" s="286"/>
      <c r="E19" s="286"/>
      <c r="F19" s="286"/>
      <c r="G19" s="286"/>
      <c r="H19" s="286"/>
      <c r="I19" s="322" t="s">
        <v>113</v>
      </c>
      <c r="J19" s="286"/>
      <c r="K19" s="286"/>
      <c r="L19" s="286"/>
      <c r="M19" s="286"/>
      <c r="N19" s="286"/>
    </row>
    <row r="20" spans="1:14" ht="32.25" customHeight="1">
      <c r="A20" s="635" t="s">
        <v>291</v>
      </c>
      <c r="B20" s="635"/>
      <c r="C20" s="635"/>
      <c r="D20" s="635"/>
      <c r="E20" s="635"/>
      <c r="F20" s="635"/>
      <c r="G20" s="635"/>
      <c r="H20" s="635"/>
      <c r="I20" s="322" t="s">
        <v>114</v>
      </c>
      <c r="J20" s="286"/>
      <c r="K20" s="286"/>
      <c r="L20" s="286"/>
      <c r="M20" s="286"/>
      <c r="N20" s="286"/>
    </row>
    <row r="21" spans="1:14" ht="12.75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</row>
    <row r="22" spans="1:14" ht="12.75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</row>
    <row r="23" spans="1:14" ht="12.7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</row>
    <row r="24" spans="1:14" ht="12.75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</row>
  </sheetData>
  <sheetProtection selectLockedCells="1" selectUnlockedCells="1"/>
  <mergeCells count="1">
    <mergeCell ref="A20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F6" sqref="F6:G8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10.421875" style="0" customWidth="1"/>
    <col min="4" max="4" width="4.7109375" style="0" customWidth="1"/>
    <col min="5" max="5" width="5.421875" style="0" customWidth="1"/>
    <col min="7" max="7" width="4.7109375" style="0" customWidth="1"/>
    <col min="9" max="10" width="10.7109375" style="0" customWidth="1"/>
    <col min="11" max="11" width="9.28125" style="0" customWidth="1"/>
    <col min="12" max="12" width="13.421875" style="0" customWidth="1"/>
    <col min="13" max="13" width="11.28125" style="0" customWidth="1"/>
    <col min="14" max="14" width="12.57421875" style="0" customWidth="1"/>
  </cols>
  <sheetData>
    <row r="1" spans="1:13" ht="12.75">
      <c r="A1" s="286"/>
      <c r="B1" s="286"/>
      <c r="C1" s="286"/>
      <c r="D1" s="286"/>
      <c r="E1" s="286"/>
      <c r="F1" s="286"/>
      <c r="G1" s="286"/>
      <c r="H1" s="286"/>
      <c r="I1" s="286"/>
      <c r="J1" s="286" t="s">
        <v>148</v>
      </c>
      <c r="K1" s="286"/>
      <c r="L1" s="286"/>
      <c r="M1" s="286"/>
    </row>
    <row r="2" spans="1:13" ht="12.75">
      <c r="A2" s="291"/>
      <c r="B2" s="286"/>
      <c r="C2" s="289" t="s">
        <v>149</v>
      </c>
      <c r="D2" s="291"/>
      <c r="E2" s="291"/>
      <c r="F2" s="291"/>
      <c r="G2" s="291"/>
      <c r="H2" s="291"/>
      <c r="I2" s="291"/>
      <c r="J2" s="291"/>
      <c r="K2" s="291"/>
      <c r="L2" s="291"/>
      <c r="M2" s="286"/>
    </row>
    <row r="3" spans="1:13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86"/>
    </row>
    <row r="4" spans="1:14" ht="114.75">
      <c r="A4" s="292" t="s">
        <v>4</v>
      </c>
      <c r="B4" s="292" t="s">
        <v>5</v>
      </c>
      <c r="C4" s="293" t="s">
        <v>6</v>
      </c>
      <c r="D4" s="292" t="s">
        <v>7</v>
      </c>
      <c r="E4" s="292" t="s">
        <v>8</v>
      </c>
      <c r="F4" s="293" t="s">
        <v>95</v>
      </c>
      <c r="G4" s="293" t="s">
        <v>10</v>
      </c>
      <c r="H4" s="293" t="s">
        <v>96</v>
      </c>
      <c r="I4" s="293" t="s">
        <v>97</v>
      </c>
      <c r="J4" s="293" t="s">
        <v>129</v>
      </c>
      <c r="K4" s="294" t="s">
        <v>99</v>
      </c>
      <c r="L4" s="294" t="s">
        <v>249</v>
      </c>
      <c r="M4" s="501" t="s">
        <v>258</v>
      </c>
      <c r="N4" s="490" t="s">
        <v>257</v>
      </c>
    </row>
    <row r="5" spans="1:14" ht="12.75">
      <c r="A5" s="292">
        <v>1</v>
      </c>
      <c r="B5" s="292">
        <v>2</v>
      </c>
      <c r="C5" s="292">
        <v>3</v>
      </c>
      <c r="D5" s="292">
        <v>4</v>
      </c>
      <c r="E5" s="292">
        <v>5</v>
      </c>
      <c r="F5" s="292">
        <v>6</v>
      </c>
      <c r="G5" s="292">
        <v>7</v>
      </c>
      <c r="H5" s="292">
        <v>8</v>
      </c>
      <c r="I5" s="292">
        <v>9</v>
      </c>
      <c r="J5" s="292">
        <v>10</v>
      </c>
      <c r="K5" s="292">
        <v>11</v>
      </c>
      <c r="L5" s="292">
        <v>12</v>
      </c>
      <c r="M5" s="244">
        <v>13</v>
      </c>
      <c r="N5" s="244">
        <v>14</v>
      </c>
    </row>
    <row r="6" spans="1:14" ht="49.5" customHeight="1">
      <c r="A6" s="292" t="s">
        <v>15</v>
      </c>
      <c r="B6" s="295" t="s">
        <v>150</v>
      </c>
      <c r="C6" s="296"/>
      <c r="D6" s="297" t="s">
        <v>41</v>
      </c>
      <c r="E6" s="297">
        <v>13</v>
      </c>
      <c r="F6" s="298"/>
      <c r="G6" s="299"/>
      <c r="H6" s="298">
        <f>F6*G6+F6</f>
        <v>0</v>
      </c>
      <c r="I6" s="300">
        <f>F6*E6</f>
        <v>0</v>
      </c>
      <c r="J6" s="301">
        <f>I6*G6+I6</f>
        <v>0</v>
      </c>
      <c r="K6" s="294" t="s">
        <v>101</v>
      </c>
      <c r="L6" s="294" t="s">
        <v>250</v>
      </c>
      <c r="M6" s="539"/>
      <c r="N6" s="512">
        <v>30</v>
      </c>
    </row>
    <row r="7" spans="1:14" ht="33.75" customHeight="1">
      <c r="A7" s="292" t="s">
        <v>16</v>
      </c>
      <c r="B7" s="303" t="s">
        <v>151</v>
      </c>
      <c r="C7" s="296"/>
      <c r="D7" s="297" t="s">
        <v>104</v>
      </c>
      <c r="E7" s="297">
        <v>15</v>
      </c>
      <c r="F7" s="298"/>
      <c r="G7" s="299"/>
      <c r="H7" s="298">
        <f>F7*G7+F7</f>
        <v>0</v>
      </c>
      <c r="I7" s="300">
        <f>F7*E7</f>
        <v>0</v>
      </c>
      <c r="J7" s="301">
        <f>I7*G7+I7</f>
        <v>0</v>
      </c>
      <c r="K7" s="302" t="s">
        <v>106</v>
      </c>
      <c r="L7" s="302" t="s">
        <v>250</v>
      </c>
      <c r="M7" s="539"/>
      <c r="N7" s="512">
        <v>33</v>
      </c>
    </row>
    <row r="8" spans="1:14" ht="34.5" customHeight="1">
      <c r="A8" s="292" t="s">
        <v>17</v>
      </c>
      <c r="B8" s="303" t="s">
        <v>138</v>
      </c>
      <c r="C8" s="296"/>
      <c r="D8" s="297" t="s">
        <v>104</v>
      </c>
      <c r="E8" s="297">
        <v>15</v>
      </c>
      <c r="F8" s="298"/>
      <c r="G8" s="299"/>
      <c r="H8" s="298">
        <f>F8*G8+F8</f>
        <v>0</v>
      </c>
      <c r="I8" s="300">
        <f>F8*E8</f>
        <v>0</v>
      </c>
      <c r="J8" s="301">
        <f>I8*G8+I8</f>
        <v>0</v>
      </c>
      <c r="K8" s="302" t="s">
        <v>106</v>
      </c>
      <c r="L8" s="302" t="s">
        <v>250</v>
      </c>
      <c r="M8" s="540"/>
      <c r="N8" s="512">
        <v>33</v>
      </c>
    </row>
    <row r="9" spans="1:14" ht="12.75">
      <c r="A9" s="310"/>
      <c r="B9" s="344"/>
      <c r="C9" s="312"/>
      <c r="D9" s="312"/>
      <c r="E9" s="312"/>
      <c r="F9" s="345"/>
      <c r="G9" s="345"/>
      <c r="H9" s="318" t="s">
        <v>30</v>
      </c>
      <c r="I9" s="316">
        <f>SUM(I6:I8)</f>
        <v>0</v>
      </c>
      <c r="J9" s="316">
        <f>SUM(J6:J8)</f>
        <v>0</v>
      </c>
      <c r="K9" s="291"/>
      <c r="L9" s="291"/>
      <c r="M9" s="286"/>
      <c r="N9" s="537">
        <f>SUM(N6:N8)</f>
        <v>96</v>
      </c>
    </row>
    <row r="10" spans="1:13" ht="12.75">
      <c r="A10" s="317"/>
      <c r="B10" s="312"/>
      <c r="C10" s="312"/>
      <c r="D10" s="312"/>
      <c r="E10" s="312"/>
      <c r="F10" s="313"/>
      <c r="G10" s="312"/>
      <c r="H10" s="318" t="s">
        <v>54</v>
      </c>
      <c r="I10" s="316">
        <f>J9-I9</f>
        <v>0</v>
      </c>
      <c r="J10" s="313"/>
      <c r="K10" s="291"/>
      <c r="L10" s="291"/>
      <c r="M10" s="286"/>
    </row>
    <row r="11" spans="1:13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</row>
    <row r="12" spans="1:13" ht="12.75">
      <c r="A12" s="319" t="s">
        <v>152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</row>
    <row r="13" spans="1:13" ht="12.75">
      <c r="A13" s="286"/>
      <c r="C13" s="320"/>
      <c r="D13" s="320"/>
      <c r="E13" s="320"/>
      <c r="F13" s="320"/>
      <c r="G13" s="321"/>
      <c r="H13" s="320"/>
      <c r="I13" s="320"/>
      <c r="J13" s="321"/>
      <c r="K13" s="320"/>
      <c r="L13" s="320"/>
      <c r="M13" s="286"/>
    </row>
    <row r="14" spans="1:13" ht="12.7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</row>
    <row r="15" spans="1:13" ht="12.75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</row>
    <row r="16" spans="1:13" ht="12.75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</row>
    <row r="17" spans="1:13" ht="12.75">
      <c r="A17" s="286"/>
      <c r="B17" s="286"/>
      <c r="C17" s="286"/>
      <c r="D17" s="286"/>
      <c r="E17" s="286"/>
      <c r="F17" s="286"/>
      <c r="G17" s="286"/>
      <c r="H17" s="286"/>
      <c r="I17" s="322" t="s">
        <v>113</v>
      </c>
      <c r="J17" s="286"/>
      <c r="K17" s="286"/>
      <c r="L17" s="286"/>
      <c r="M17" s="286"/>
    </row>
    <row r="18" spans="1:13" ht="12.75">
      <c r="A18" s="286"/>
      <c r="B18" s="286"/>
      <c r="C18" s="286"/>
      <c r="D18" s="286"/>
      <c r="E18" s="286"/>
      <c r="F18" s="286"/>
      <c r="G18" s="286"/>
      <c r="H18" s="286"/>
      <c r="I18" s="322" t="s">
        <v>114</v>
      </c>
      <c r="J18" s="286"/>
      <c r="K18" s="286"/>
      <c r="L18" s="286"/>
      <c r="M18" s="286"/>
    </row>
    <row r="19" spans="1:13" ht="15.75">
      <c r="A19" s="286"/>
      <c r="B19" s="596" t="s">
        <v>274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</row>
    <row r="20" spans="1:13" ht="12.75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3">
      <selection activeCell="F5" sqref="F5:G5"/>
    </sheetView>
  </sheetViews>
  <sheetFormatPr defaultColWidth="9.140625" defaultRowHeight="12.75"/>
  <cols>
    <col min="1" max="1" width="4.00390625" style="0" customWidth="1"/>
    <col min="2" max="2" width="34.57421875" style="349" customWidth="1"/>
    <col min="3" max="3" width="21.00390625" style="0" customWidth="1"/>
    <col min="4" max="4" width="5.28125" style="0" customWidth="1"/>
    <col min="5" max="5" width="5.00390625" style="0" customWidth="1"/>
    <col min="6" max="6" width="5.421875" style="0" customWidth="1"/>
    <col min="7" max="7" width="5.28125" style="0" customWidth="1"/>
    <col min="8" max="8" width="7.421875" style="0" customWidth="1"/>
    <col min="9" max="9" width="8.00390625" style="0" customWidth="1"/>
    <col min="10" max="10" width="8.57421875" style="0" customWidth="1"/>
    <col min="12" max="12" width="12.57421875" style="0" customWidth="1"/>
    <col min="13" max="13" width="13.00390625" style="0" customWidth="1"/>
    <col min="14" max="14" width="14.140625" style="0" customWidth="1"/>
  </cols>
  <sheetData>
    <row r="1" spans="1:16" ht="12.75">
      <c r="A1" s="286"/>
      <c r="B1" s="350"/>
      <c r="C1" s="286"/>
      <c r="D1" s="286"/>
      <c r="E1" s="286"/>
      <c r="F1" s="286"/>
      <c r="G1" s="286"/>
      <c r="H1" s="286"/>
      <c r="I1" s="351" t="s">
        <v>153</v>
      </c>
      <c r="K1" s="286"/>
      <c r="L1" s="286"/>
      <c r="M1" s="286"/>
      <c r="N1" s="286"/>
      <c r="O1" s="286"/>
      <c r="P1" s="286"/>
    </row>
    <row r="2" spans="1:16" ht="12.75">
      <c r="A2" s="288"/>
      <c r="B2" s="350"/>
      <c r="C2" s="289" t="s">
        <v>154</v>
      </c>
      <c r="D2" s="290"/>
      <c r="E2" s="290"/>
      <c r="F2" s="352"/>
      <c r="G2" s="290"/>
      <c r="H2" s="290"/>
      <c r="I2" s="290"/>
      <c r="J2" s="290"/>
      <c r="K2" s="291"/>
      <c r="L2" s="291"/>
      <c r="M2" s="286"/>
      <c r="N2" s="286"/>
      <c r="O2" s="286"/>
      <c r="P2" s="286"/>
    </row>
    <row r="3" spans="1:16" ht="89.25">
      <c r="A3" s="292" t="s">
        <v>4</v>
      </c>
      <c r="B3" s="353" t="s">
        <v>5</v>
      </c>
      <c r="C3" s="588" t="s">
        <v>261</v>
      </c>
      <c r="D3" s="292" t="s">
        <v>7</v>
      </c>
      <c r="E3" s="292" t="s">
        <v>8</v>
      </c>
      <c r="F3" s="293" t="s">
        <v>95</v>
      </c>
      <c r="G3" s="293" t="s">
        <v>10</v>
      </c>
      <c r="H3" s="293" t="s">
        <v>96</v>
      </c>
      <c r="I3" s="293" t="s">
        <v>118</v>
      </c>
      <c r="J3" s="293" t="s">
        <v>129</v>
      </c>
      <c r="K3" s="294" t="s">
        <v>99</v>
      </c>
      <c r="L3" s="294" t="s">
        <v>249</v>
      </c>
      <c r="M3" s="501" t="s">
        <v>258</v>
      </c>
      <c r="N3" s="490" t="s">
        <v>257</v>
      </c>
      <c r="O3" s="286"/>
      <c r="P3" s="286"/>
    </row>
    <row r="4" spans="1:16" ht="12.75">
      <c r="A4" s="292">
        <v>1</v>
      </c>
      <c r="B4" s="292">
        <v>2</v>
      </c>
      <c r="C4" s="292">
        <v>3</v>
      </c>
      <c r="D4" s="292">
        <v>4</v>
      </c>
      <c r="E4" s="292">
        <v>5</v>
      </c>
      <c r="F4" s="292">
        <v>6</v>
      </c>
      <c r="G4" s="292">
        <v>7</v>
      </c>
      <c r="H4" s="292">
        <v>8</v>
      </c>
      <c r="I4" s="292">
        <v>9</v>
      </c>
      <c r="J4" s="292">
        <v>10</v>
      </c>
      <c r="K4" s="292">
        <v>11</v>
      </c>
      <c r="L4" s="292">
        <v>12</v>
      </c>
      <c r="M4" s="244">
        <v>13</v>
      </c>
      <c r="N4" s="244">
        <v>14</v>
      </c>
      <c r="O4" s="286"/>
      <c r="P4" s="286"/>
    </row>
    <row r="5" spans="1:16" ht="37.5" customHeight="1">
      <c r="A5" s="292" t="s">
        <v>15</v>
      </c>
      <c r="B5" s="354" t="s">
        <v>155</v>
      </c>
      <c r="C5" s="293"/>
      <c r="D5" s="297" t="s">
        <v>41</v>
      </c>
      <c r="E5" s="355">
        <v>3</v>
      </c>
      <c r="F5" s="298"/>
      <c r="G5" s="299"/>
      <c r="H5" s="298">
        <f aca="true" t="shared" si="0" ref="H5:H15">F5*G5+F5</f>
        <v>0</v>
      </c>
      <c r="I5" s="300">
        <f aca="true" t="shared" si="1" ref="I5:I15">F5*E5</f>
        <v>0</v>
      </c>
      <c r="J5" s="301">
        <f aca="true" t="shared" si="2" ref="J5:J15">I5*G5+I5</f>
        <v>0</v>
      </c>
      <c r="K5" s="294" t="s">
        <v>101</v>
      </c>
      <c r="L5" s="294" t="s">
        <v>250</v>
      </c>
      <c r="M5" s="539"/>
      <c r="N5" s="512">
        <v>30</v>
      </c>
      <c r="O5" s="286"/>
      <c r="P5" s="286"/>
    </row>
    <row r="6" spans="1:16" ht="53.25" customHeight="1">
      <c r="A6" s="292" t="s">
        <v>16</v>
      </c>
      <c r="B6" s="354" t="s">
        <v>156</v>
      </c>
      <c r="C6" s="293"/>
      <c r="D6" s="297" t="s">
        <v>104</v>
      </c>
      <c r="E6" s="355">
        <v>4</v>
      </c>
      <c r="F6" s="298"/>
      <c r="G6" s="299"/>
      <c r="H6" s="298">
        <f t="shared" si="0"/>
        <v>0</v>
      </c>
      <c r="I6" s="300">
        <f t="shared" si="1"/>
        <v>0</v>
      </c>
      <c r="J6" s="301">
        <f t="shared" si="2"/>
        <v>0</v>
      </c>
      <c r="K6" s="294" t="s">
        <v>101</v>
      </c>
      <c r="L6" s="294" t="s">
        <v>250</v>
      </c>
      <c r="M6" s="539"/>
      <c r="N6" s="512">
        <v>30</v>
      </c>
      <c r="O6" s="286"/>
      <c r="P6" s="286"/>
    </row>
    <row r="7" spans="1:16" ht="36">
      <c r="A7" s="292" t="s">
        <v>17</v>
      </c>
      <c r="B7" s="354" t="s">
        <v>157</v>
      </c>
      <c r="C7" s="296"/>
      <c r="D7" s="297" t="s">
        <v>41</v>
      </c>
      <c r="E7" s="355">
        <v>4</v>
      </c>
      <c r="F7" s="298"/>
      <c r="G7" s="299"/>
      <c r="H7" s="298">
        <f t="shared" si="0"/>
        <v>0</v>
      </c>
      <c r="I7" s="300">
        <f t="shared" si="1"/>
        <v>0</v>
      </c>
      <c r="J7" s="301">
        <f t="shared" si="2"/>
        <v>0</v>
      </c>
      <c r="K7" s="294" t="s">
        <v>101</v>
      </c>
      <c r="L7" s="294" t="s">
        <v>250</v>
      </c>
      <c r="M7" s="540"/>
      <c r="N7" s="512">
        <v>30</v>
      </c>
      <c r="O7" s="286"/>
      <c r="P7" s="286"/>
    </row>
    <row r="8" spans="1:16" ht="42.75" customHeight="1">
      <c r="A8" s="292" t="s">
        <v>18</v>
      </c>
      <c r="B8" s="354" t="s">
        <v>158</v>
      </c>
      <c r="C8" s="296"/>
      <c r="D8" s="297" t="s">
        <v>104</v>
      </c>
      <c r="E8" s="355">
        <v>2</v>
      </c>
      <c r="F8" s="298"/>
      <c r="G8" s="299"/>
      <c r="H8" s="298">
        <f t="shared" si="0"/>
        <v>0</v>
      </c>
      <c r="I8" s="300">
        <f t="shared" si="1"/>
        <v>0</v>
      </c>
      <c r="J8" s="301">
        <f t="shared" si="2"/>
        <v>0</v>
      </c>
      <c r="K8" s="294" t="s">
        <v>101</v>
      </c>
      <c r="L8" s="294" t="s">
        <v>250</v>
      </c>
      <c r="M8" s="343"/>
      <c r="N8" s="512">
        <v>30</v>
      </c>
      <c r="O8" s="286"/>
      <c r="P8" s="286"/>
    </row>
    <row r="9" spans="1:16" ht="30.75" customHeight="1">
      <c r="A9" s="292" t="s">
        <v>19</v>
      </c>
      <c r="B9" s="354" t="s">
        <v>159</v>
      </c>
      <c r="C9" s="296"/>
      <c r="D9" s="297" t="s">
        <v>41</v>
      </c>
      <c r="E9" s="355">
        <v>2</v>
      </c>
      <c r="F9" s="298"/>
      <c r="G9" s="299"/>
      <c r="H9" s="298">
        <f t="shared" si="0"/>
        <v>0</v>
      </c>
      <c r="I9" s="300">
        <f t="shared" si="1"/>
        <v>0</v>
      </c>
      <c r="J9" s="301">
        <f t="shared" si="2"/>
        <v>0</v>
      </c>
      <c r="K9" s="294" t="s">
        <v>101</v>
      </c>
      <c r="L9" s="294" t="s">
        <v>250</v>
      </c>
      <c r="M9" s="343"/>
      <c r="N9" s="512">
        <v>30</v>
      </c>
      <c r="O9" s="286"/>
      <c r="P9" s="286"/>
    </row>
    <row r="10" spans="1:16" ht="36">
      <c r="A10" s="292" t="s">
        <v>20</v>
      </c>
      <c r="B10" s="354" t="s">
        <v>160</v>
      </c>
      <c r="C10" s="296"/>
      <c r="D10" s="297" t="s">
        <v>41</v>
      </c>
      <c r="E10" s="355">
        <v>1</v>
      </c>
      <c r="F10" s="298"/>
      <c r="G10" s="299"/>
      <c r="H10" s="298">
        <f t="shared" si="0"/>
        <v>0</v>
      </c>
      <c r="I10" s="300">
        <f t="shared" si="1"/>
        <v>0</v>
      </c>
      <c r="J10" s="301">
        <f t="shared" si="2"/>
        <v>0</v>
      </c>
      <c r="K10" s="302" t="s">
        <v>101</v>
      </c>
      <c r="L10" s="302" t="s">
        <v>250</v>
      </c>
      <c r="M10" s="343"/>
      <c r="N10" s="512">
        <v>30</v>
      </c>
      <c r="O10" s="286"/>
      <c r="P10" s="286"/>
    </row>
    <row r="11" spans="1:16" ht="41.25" customHeight="1">
      <c r="A11" s="292" t="s">
        <v>21</v>
      </c>
      <c r="B11" s="354" t="s">
        <v>107</v>
      </c>
      <c r="C11" s="296"/>
      <c r="D11" s="297" t="s">
        <v>41</v>
      </c>
      <c r="E11" s="355">
        <v>4</v>
      </c>
      <c r="F11" s="298"/>
      <c r="G11" s="299"/>
      <c r="H11" s="298">
        <f t="shared" si="0"/>
        <v>0</v>
      </c>
      <c r="I11" s="300">
        <f t="shared" si="1"/>
        <v>0</v>
      </c>
      <c r="J11" s="301">
        <f t="shared" si="2"/>
        <v>0</v>
      </c>
      <c r="K11" s="302" t="s">
        <v>251</v>
      </c>
      <c r="L11" s="302" t="s">
        <v>250</v>
      </c>
      <c r="M11" s="343"/>
      <c r="N11" s="512">
        <v>30</v>
      </c>
      <c r="O11" s="286"/>
      <c r="P11" s="286"/>
    </row>
    <row r="12" spans="1:16" ht="42" customHeight="1">
      <c r="A12" s="292" t="s">
        <v>22</v>
      </c>
      <c r="B12" s="354" t="s">
        <v>108</v>
      </c>
      <c r="C12" s="296"/>
      <c r="D12" s="297" t="s">
        <v>41</v>
      </c>
      <c r="E12" s="355">
        <v>3</v>
      </c>
      <c r="F12" s="298"/>
      <c r="G12" s="299"/>
      <c r="H12" s="298">
        <f t="shared" si="0"/>
        <v>0</v>
      </c>
      <c r="I12" s="300">
        <f t="shared" si="1"/>
        <v>0</v>
      </c>
      <c r="J12" s="301">
        <f t="shared" si="2"/>
        <v>0</v>
      </c>
      <c r="K12" s="302" t="s">
        <v>101</v>
      </c>
      <c r="L12" s="302" t="s">
        <v>250</v>
      </c>
      <c r="M12" s="343"/>
      <c r="N12" s="512">
        <v>30</v>
      </c>
      <c r="O12" s="286"/>
      <c r="P12" s="286"/>
    </row>
    <row r="13" spans="1:16" ht="36">
      <c r="A13" s="292" t="s">
        <v>23</v>
      </c>
      <c r="B13" s="354" t="s">
        <v>262</v>
      </c>
      <c r="C13" s="296"/>
      <c r="D13" s="297" t="s">
        <v>41</v>
      </c>
      <c r="E13" s="355">
        <v>2</v>
      </c>
      <c r="F13" s="298"/>
      <c r="G13" s="356"/>
      <c r="H13" s="298">
        <f t="shared" si="0"/>
        <v>0</v>
      </c>
      <c r="I13" s="300">
        <f t="shared" si="1"/>
        <v>0</v>
      </c>
      <c r="J13" s="301">
        <f t="shared" si="2"/>
        <v>0</v>
      </c>
      <c r="K13" s="294" t="s">
        <v>101</v>
      </c>
      <c r="L13" s="294" t="s">
        <v>250</v>
      </c>
      <c r="M13" s="343"/>
      <c r="N13" s="512">
        <v>30</v>
      </c>
      <c r="O13" s="286"/>
      <c r="P13" s="286"/>
    </row>
    <row r="14" spans="1:16" ht="36">
      <c r="A14" s="292" t="s">
        <v>24</v>
      </c>
      <c r="B14" s="354" t="s">
        <v>263</v>
      </c>
      <c r="C14" s="296"/>
      <c r="D14" s="297" t="s">
        <v>38</v>
      </c>
      <c r="E14" s="355">
        <v>2</v>
      </c>
      <c r="F14" s="298"/>
      <c r="G14" s="356"/>
      <c r="H14" s="298">
        <f t="shared" si="0"/>
        <v>0</v>
      </c>
      <c r="I14" s="300">
        <f t="shared" si="1"/>
        <v>0</v>
      </c>
      <c r="J14" s="301">
        <f t="shared" si="2"/>
        <v>0</v>
      </c>
      <c r="K14" s="294" t="s">
        <v>101</v>
      </c>
      <c r="L14" s="294" t="s">
        <v>250</v>
      </c>
      <c r="M14" s="343"/>
      <c r="N14" s="512">
        <v>30</v>
      </c>
      <c r="O14" s="286"/>
      <c r="P14" s="286"/>
    </row>
    <row r="15" spans="1:16" ht="57.75" customHeight="1">
      <c r="A15" s="292" t="s">
        <v>25</v>
      </c>
      <c r="B15" s="354" t="s">
        <v>264</v>
      </c>
      <c r="C15" s="296"/>
      <c r="D15" s="297" t="s">
        <v>41</v>
      </c>
      <c r="E15" s="355">
        <v>3</v>
      </c>
      <c r="F15" s="298"/>
      <c r="G15" s="299"/>
      <c r="H15" s="298">
        <f t="shared" si="0"/>
        <v>0</v>
      </c>
      <c r="I15" s="300">
        <f t="shared" si="1"/>
        <v>0</v>
      </c>
      <c r="J15" s="301">
        <f t="shared" si="2"/>
        <v>0</v>
      </c>
      <c r="K15" s="294" t="s">
        <v>101</v>
      </c>
      <c r="L15" s="294" t="s">
        <v>250</v>
      </c>
      <c r="M15" s="343"/>
      <c r="N15" s="512">
        <v>30</v>
      </c>
      <c r="O15" s="286"/>
      <c r="P15" s="286"/>
    </row>
    <row r="16" spans="1:16" ht="12.75">
      <c r="A16" s="310"/>
      <c r="B16" s="357"/>
      <c r="C16" s="312"/>
      <c r="D16" s="312"/>
      <c r="E16" s="312"/>
      <c r="F16" s="345"/>
      <c r="G16" s="346"/>
      <c r="H16" s="347" t="s">
        <v>30</v>
      </c>
      <c r="I16" s="316">
        <f>SUM(I5:I15)</f>
        <v>0</v>
      </c>
      <c r="J16" s="594">
        <f>SUM(J5:J15)</f>
        <v>0</v>
      </c>
      <c r="K16" s="291"/>
      <c r="L16" s="291"/>
      <c r="M16" s="286"/>
      <c r="N16" s="604">
        <f>SUM(N5:N15)</f>
        <v>330</v>
      </c>
      <c r="O16" s="286"/>
      <c r="P16" s="286"/>
    </row>
    <row r="17" spans="1:16" ht="12.75">
      <c r="A17" s="317"/>
      <c r="B17" s="358"/>
      <c r="C17" s="312"/>
      <c r="D17" s="312"/>
      <c r="E17" s="312"/>
      <c r="F17" s="313"/>
      <c r="G17" s="348"/>
      <c r="H17" s="347" t="s">
        <v>54</v>
      </c>
      <c r="I17" s="316">
        <f>J16-I16</f>
        <v>0</v>
      </c>
      <c r="J17" s="313"/>
      <c r="K17" s="291"/>
      <c r="L17" s="291"/>
      <c r="M17" s="286"/>
      <c r="N17" s="286"/>
      <c r="O17" s="286"/>
      <c r="P17" s="286"/>
    </row>
    <row r="18" spans="1:16" ht="12.75">
      <c r="A18" s="286"/>
      <c r="B18" s="350"/>
      <c r="C18" s="286"/>
      <c r="D18" s="286"/>
      <c r="E18" s="286"/>
      <c r="F18" s="286"/>
      <c r="G18" s="286"/>
      <c r="H18" s="286"/>
      <c r="I18" s="286"/>
      <c r="K18" s="286"/>
      <c r="L18" s="286"/>
      <c r="M18" s="286"/>
      <c r="N18" s="286"/>
      <c r="O18" s="286"/>
      <c r="P18" s="286"/>
    </row>
    <row r="19" spans="1:16" ht="12.75">
      <c r="A19" s="286"/>
      <c r="B19" s="359" t="s">
        <v>161</v>
      </c>
      <c r="C19" s="320"/>
      <c r="D19" s="320"/>
      <c r="E19" s="320"/>
      <c r="F19" s="320"/>
      <c r="G19" s="321"/>
      <c r="H19" s="320"/>
      <c r="I19" s="291"/>
      <c r="J19" s="322"/>
      <c r="K19" s="286"/>
      <c r="L19" s="286"/>
      <c r="M19" s="286"/>
      <c r="N19" s="286"/>
      <c r="O19" s="286"/>
      <c r="P19" s="286"/>
    </row>
    <row r="20" spans="1:16" ht="12.75">
      <c r="A20" s="286"/>
      <c r="B20" s="359"/>
      <c r="C20" s="320"/>
      <c r="D20" s="320"/>
      <c r="E20" s="320"/>
      <c r="F20" s="320"/>
      <c r="G20" s="321"/>
      <c r="H20" s="320"/>
      <c r="I20" s="291"/>
      <c r="J20" s="322"/>
      <c r="K20" s="286"/>
      <c r="L20" s="286"/>
      <c r="M20" s="286"/>
      <c r="N20" s="286"/>
      <c r="O20" s="286"/>
      <c r="P20" s="286"/>
    </row>
    <row r="21" spans="1:16" ht="12.75">
      <c r="A21" s="286"/>
      <c r="B21" s="350"/>
      <c r="C21" s="286"/>
      <c r="D21" s="286"/>
      <c r="E21" s="286"/>
      <c r="F21" s="286"/>
      <c r="G21" s="286" t="s">
        <v>162</v>
      </c>
      <c r="H21" s="286"/>
      <c r="I21" s="286"/>
      <c r="J21" s="322"/>
      <c r="K21" s="286"/>
      <c r="L21" s="286"/>
      <c r="M21" s="286"/>
      <c r="N21" s="286"/>
      <c r="O21" s="286"/>
      <c r="P21" s="286"/>
    </row>
    <row r="22" spans="1:16" ht="12.75">
      <c r="A22" s="286"/>
      <c r="B22" s="350"/>
      <c r="C22" s="286"/>
      <c r="D22" s="286"/>
      <c r="E22" s="286"/>
      <c r="F22" s="322" t="s">
        <v>114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</row>
    <row r="23" spans="1:16" ht="15.75">
      <c r="A23" s="286"/>
      <c r="B23" s="596" t="s">
        <v>274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</row>
    <row r="24" spans="1:16" ht="12.75">
      <c r="A24" s="286"/>
      <c r="B24" s="350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</row>
    <row r="25" spans="1:16" ht="12.75">
      <c r="A25" s="286"/>
      <c r="B25" s="350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</row>
    <row r="26" spans="1:16" ht="12.75">
      <c r="A26" s="286"/>
      <c r="B26" s="350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zoomScale="70" zoomScaleNormal="70" zoomScalePageLayoutView="0" workbookViewId="0" topLeftCell="A15">
      <selection activeCell="C32" sqref="C32"/>
    </sheetView>
  </sheetViews>
  <sheetFormatPr defaultColWidth="9.140625" defaultRowHeight="12.75"/>
  <cols>
    <col min="1" max="1" width="3.8515625" style="0" customWidth="1"/>
    <col min="2" max="2" width="38.421875" style="360" customWidth="1"/>
    <col min="3" max="3" width="10.00390625" style="0" customWidth="1"/>
    <col min="4" max="4" width="6.00390625" style="0" customWidth="1"/>
    <col min="5" max="5" width="4.7109375" style="0" customWidth="1"/>
    <col min="6" max="6" width="9.8515625" style="0" customWidth="1"/>
    <col min="7" max="7" width="5.8515625" style="361" customWidth="1"/>
    <col min="8" max="9" width="11.140625" style="0" customWidth="1"/>
    <col min="10" max="10" width="11.00390625" style="0" customWidth="1"/>
    <col min="11" max="11" width="9.7109375" style="0" customWidth="1"/>
    <col min="12" max="12" width="10.421875" style="0" customWidth="1"/>
    <col min="13" max="13" width="12.00390625" style="0" customWidth="1"/>
    <col min="14" max="14" width="12.28125" style="0" customWidth="1"/>
  </cols>
  <sheetData>
    <row r="1" spans="1:14" ht="12.75">
      <c r="A1" s="286"/>
      <c r="B1" s="286"/>
      <c r="C1" s="286"/>
      <c r="D1" s="286"/>
      <c r="E1" s="286"/>
      <c r="F1" s="286"/>
      <c r="G1" s="362"/>
      <c r="H1" s="286"/>
      <c r="I1" s="351" t="s">
        <v>163</v>
      </c>
      <c r="K1" s="286"/>
      <c r="L1" s="286"/>
      <c r="M1" s="286"/>
      <c r="N1" s="286"/>
    </row>
    <row r="2" spans="1:14" ht="12.75">
      <c r="A2" s="288"/>
      <c r="B2" s="286"/>
      <c r="C2" s="289" t="s">
        <v>164</v>
      </c>
      <c r="D2" s="290"/>
      <c r="E2" s="290"/>
      <c r="F2" s="290"/>
      <c r="G2" s="363"/>
      <c r="H2" s="290"/>
      <c r="I2" s="290"/>
      <c r="J2" s="290"/>
      <c r="K2" s="291"/>
      <c r="L2" s="291"/>
      <c r="M2" s="286"/>
      <c r="N2" s="286"/>
    </row>
    <row r="3" spans="1:14" ht="15" customHeight="1">
      <c r="A3" s="288"/>
      <c r="B3" s="289"/>
      <c r="C3" s="289"/>
      <c r="D3" s="290"/>
      <c r="E3" s="290"/>
      <c r="F3" s="290"/>
      <c r="G3" s="363"/>
      <c r="H3" s="290"/>
      <c r="I3" s="290"/>
      <c r="J3" s="290"/>
      <c r="K3" s="291"/>
      <c r="L3" s="291"/>
      <c r="M3" s="286"/>
      <c r="N3" s="286"/>
    </row>
    <row r="4" spans="1:14" s="241" customFormat="1" ht="110.25" customHeight="1">
      <c r="A4" s="244" t="s">
        <v>4</v>
      </c>
      <c r="B4" s="244" t="s">
        <v>5</v>
      </c>
      <c r="C4" s="245" t="s">
        <v>6</v>
      </c>
      <c r="D4" s="244" t="s">
        <v>7</v>
      </c>
      <c r="E4" s="244" t="s">
        <v>8</v>
      </c>
      <c r="F4" s="245" t="s">
        <v>165</v>
      </c>
      <c r="G4" s="364" t="s">
        <v>10</v>
      </c>
      <c r="H4" s="245" t="s">
        <v>96</v>
      </c>
      <c r="I4" s="245" t="s">
        <v>118</v>
      </c>
      <c r="J4" s="245" t="s">
        <v>129</v>
      </c>
      <c r="K4" s="246" t="s">
        <v>99</v>
      </c>
      <c r="L4" s="246" t="s">
        <v>249</v>
      </c>
      <c r="M4" s="501" t="s">
        <v>258</v>
      </c>
      <c r="N4" s="490" t="s">
        <v>257</v>
      </c>
    </row>
    <row r="5" spans="1:14" s="241" customFormat="1" ht="12.75">
      <c r="A5" s="244">
        <v>1</v>
      </c>
      <c r="B5" s="244">
        <v>2</v>
      </c>
      <c r="C5" s="244">
        <v>3</v>
      </c>
      <c r="D5" s="244">
        <v>4</v>
      </c>
      <c r="E5" s="244">
        <v>5</v>
      </c>
      <c r="F5" s="244">
        <v>6</v>
      </c>
      <c r="G5" s="244">
        <v>7</v>
      </c>
      <c r="H5" s="244">
        <v>8</v>
      </c>
      <c r="I5" s="244">
        <v>9</v>
      </c>
      <c r="J5" s="244">
        <v>10</v>
      </c>
      <c r="K5" s="244">
        <v>11</v>
      </c>
      <c r="L5" s="244">
        <v>12</v>
      </c>
      <c r="M5" s="244">
        <v>13</v>
      </c>
      <c r="N5" s="244">
        <v>14</v>
      </c>
    </row>
    <row r="6" spans="1:14" s="241" customFormat="1" ht="30" customHeight="1">
      <c r="A6" s="244" t="s">
        <v>15</v>
      </c>
      <c r="B6" s="247" t="s">
        <v>166</v>
      </c>
      <c r="C6" s="248"/>
      <c r="D6" s="249" t="s">
        <v>41</v>
      </c>
      <c r="E6" s="249">
        <v>4</v>
      </c>
      <c r="F6" s="251"/>
      <c r="G6" s="252"/>
      <c r="H6" s="251">
        <f aca="true" t="shared" si="0" ref="H6:H19">F6*G6+F6</f>
        <v>0</v>
      </c>
      <c r="I6" s="365">
        <f aca="true" t="shared" si="1" ref="I6:I19">F6*E6</f>
        <v>0</v>
      </c>
      <c r="J6" s="366">
        <f aca="true" t="shared" si="2" ref="J6:J19">I6*G6+I6</f>
        <v>0</v>
      </c>
      <c r="K6" s="246" t="s">
        <v>101</v>
      </c>
      <c r="L6" s="246" t="s">
        <v>250</v>
      </c>
      <c r="M6" s="539"/>
      <c r="N6" s="512">
        <v>30</v>
      </c>
    </row>
    <row r="7" spans="1:14" s="241" customFormat="1" ht="43.5" customHeight="1">
      <c r="A7" s="244" t="s">
        <v>16</v>
      </c>
      <c r="B7" s="247" t="s">
        <v>167</v>
      </c>
      <c r="C7" s="248"/>
      <c r="D7" s="249" t="s">
        <v>104</v>
      </c>
      <c r="E7" s="249">
        <v>3</v>
      </c>
      <c r="F7" s="251"/>
      <c r="G7" s="252"/>
      <c r="H7" s="251">
        <f t="shared" si="0"/>
        <v>0</v>
      </c>
      <c r="I7" s="365">
        <f t="shared" si="1"/>
        <v>0</v>
      </c>
      <c r="J7" s="366">
        <f t="shared" si="2"/>
        <v>0</v>
      </c>
      <c r="K7" s="608" t="s">
        <v>106</v>
      </c>
      <c r="L7" s="608" t="s">
        <v>250</v>
      </c>
      <c r="M7" s="609"/>
      <c r="N7" s="610">
        <v>33</v>
      </c>
    </row>
    <row r="8" spans="1:14" s="241" customFormat="1" ht="29.25" customHeight="1">
      <c r="A8" s="244" t="s">
        <v>17</v>
      </c>
      <c r="B8" s="247" t="s">
        <v>168</v>
      </c>
      <c r="C8" s="248"/>
      <c r="D8" s="249" t="s">
        <v>41</v>
      </c>
      <c r="E8" s="249">
        <v>2</v>
      </c>
      <c r="F8" s="251"/>
      <c r="G8" s="252"/>
      <c r="H8" s="251">
        <f t="shared" si="0"/>
        <v>0</v>
      </c>
      <c r="I8" s="365">
        <f t="shared" si="1"/>
        <v>0</v>
      </c>
      <c r="J8" s="366">
        <f t="shared" si="2"/>
        <v>0</v>
      </c>
      <c r="K8" s="611" t="s">
        <v>101</v>
      </c>
      <c r="L8" s="611" t="s">
        <v>250</v>
      </c>
      <c r="M8" s="612"/>
      <c r="N8" s="610">
        <v>30</v>
      </c>
    </row>
    <row r="9" spans="1:14" s="241" customFormat="1" ht="44.25" customHeight="1">
      <c r="A9" s="244" t="s">
        <v>18</v>
      </c>
      <c r="B9" s="247" t="s">
        <v>160</v>
      </c>
      <c r="C9" s="248"/>
      <c r="D9" s="249" t="s">
        <v>41</v>
      </c>
      <c r="E9" s="249">
        <v>1</v>
      </c>
      <c r="F9" s="251"/>
      <c r="G9" s="252"/>
      <c r="H9" s="251">
        <f t="shared" si="0"/>
        <v>0</v>
      </c>
      <c r="I9" s="365">
        <f t="shared" si="1"/>
        <v>0</v>
      </c>
      <c r="J9" s="366">
        <f t="shared" si="2"/>
        <v>0</v>
      </c>
      <c r="K9" s="608" t="s">
        <v>106</v>
      </c>
      <c r="L9" s="608" t="s">
        <v>250</v>
      </c>
      <c r="M9" s="613"/>
      <c r="N9" s="610">
        <v>33</v>
      </c>
    </row>
    <row r="10" spans="1:14" s="241" customFormat="1" ht="42" customHeight="1">
      <c r="A10" s="244" t="s">
        <v>19</v>
      </c>
      <c r="B10" s="247" t="s">
        <v>107</v>
      </c>
      <c r="C10" s="248"/>
      <c r="D10" s="249" t="s">
        <v>41</v>
      </c>
      <c r="E10" s="249">
        <v>4</v>
      </c>
      <c r="F10" s="251"/>
      <c r="G10" s="252"/>
      <c r="H10" s="251">
        <f t="shared" si="0"/>
        <v>0</v>
      </c>
      <c r="I10" s="365">
        <f t="shared" si="1"/>
        <v>0</v>
      </c>
      <c r="J10" s="366">
        <f t="shared" si="2"/>
        <v>0</v>
      </c>
      <c r="K10" s="608" t="s">
        <v>106</v>
      </c>
      <c r="L10" s="608" t="s">
        <v>250</v>
      </c>
      <c r="M10" s="613"/>
      <c r="N10" s="610">
        <v>33</v>
      </c>
    </row>
    <row r="11" spans="1:14" s="241" customFormat="1" ht="44.25" customHeight="1">
      <c r="A11" s="244" t="s">
        <v>20</v>
      </c>
      <c r="B11" s="247" t="s">
        <v>108</v>
      </c>
      <c r="C11" s="248"/>
      <c r="D11" s="249" t="s">
        <v>41</v>
      </c>
      <c r="E11" s="249">
        <v>2</v>
      </c>
      <c r="F11" s="251"/>
      <c r="G11" s="252"/>
      <c r="H11" s="251">
        <f t="shared" si="0"/>
        <v>0</v>
      </c>
      <c r="I11" s="365">
        <f t="shared" si="1"/>
        <v>0</v>
      </c>
      <c r="J11" s="366">
        <f t="shared" si="2"/>
        <v>0</v>
      </c>
      <c r="K11" s="608" t="s">
        <v>106</v>
      </c>
      <c r="L11" s="608" t="s">
        <v>250</v>
      </c>
      <c r="M11" s="613"/>
      <c r="N11" s="610">
        <v>33</v>
      </c>
    </row>
    <row r="12" spans="1:14" s="241" customFormat="1" ht="54" customHeight="1">
      <c r="A12" s="244" t="s">
        <v>21</v>
      </c>
      <c r="B12" s="247" t="s">
        <v>276</v>
      </c>
      <c r="C12" s="248"/>
      <c r="D12" s="249" t="s">
        <v>41</v>
      </c>
      <c r="E12" s="249">
        <v>1</v>
      </c>
      <c r="F12" s="251"/>
      <c r="G12" s="252"/>
      <c r="H12" s="251">
        <f t="shared" si="0"/>
        <v>0</v>
      </c>
      <c r="I12" s="365">
        <f t="shared" si="1"/>
        <v>0</v>
      </c>
      <c r="J12" s="366">
        <f t="shared" si="2"/>
        <v>0</v>
      </c>
      <c r="K12" s="611" t="s">
        <v>101</v>
      </c>
      <c r="L12" s="611" t="s">
        <v>250</v>
      </c>
      <c r="M12" s="613"/>
      <c r="N12" s="610">
        <v>30</v>
      </c>
    </row>
    <row r="13" spans="1:14" s="241" customFormat="1" ht="53.25" customHeight="1">
      <c r="A13" s="244" t="s">
        <v>22</v>
      </c>
      <c r="B13" s="247" t="s">
        <v>277</v>
      </c>
      <c r="C13" s="248"/>
      <c r="D13" s="249" t="s">
        <v>41</v>
      </c>
      <c r="E13" s="249">
        <v>3</v>
      </c>
      <c r="F13" s="251"/>
      <c r="G13" s="252"/>
      <c r="H13" s="251">
        <f t="shared" si="0"/>
        <v>0</v>
      </c>
      <c r="I13" s="365">
        <f t="shared" si="1"/>
        <v>0</v>
      </c>
      <c r="J13" s="366">
        <f t="shared" si="2"/>
        <v>0</v>
      </c>
      <c r="K13" s="611" t="s">
        <v>101</v>
      </c>
      <c r="L13" s="611" t="s">
        <v>250</v>
      </c>
      <c r="M13" s="613"/>
      <c r="N13" s="610">
        <v>30</v>
      </c>
    </row>
    <row r="14" spans="1:14" s="241" customFormat="1" ht="41.25" customHeight="1">
      <c r="A14" s="244" t="s">
        <v>23</v>
      </c>
      <c r="B14" s="247" t="s">
        <v>169</v>
      </c>
      <c r="C14" s="248"/>
      <c r="D14" s="249" t="s">
        <v>41</v>
      </c>
      <c r="E14" s="250">
        <v>1</v>
      </c>
      <c r="F14" s="251"/>
      <c r="G14" s="252"/>
      <c r="H14" s="251">
        <f t="shared" si="0"/>
        <v>0</v>
      </c>
      <c r="I14" s="365">
        <f t="shared" si="1"/>
        <v>0</v>
      </c>
      <c r="J14" s="366">
        <f t="shared" si="2"/>
        <v>0</v>
      </c>
      <c r="K14" s="611" t="s">
        <v>101</v>
      </c>
      <c r="L14" s="611" t="s">
        <v>250</v>
      </c>
      <c r="M14" s="613"/>
      <c r="N14" s="610">
        <v>30</v>
      </c>
    </row>
    <row r="15" spans="1:14" s="241" customFormat="1" ht="29.25" customHeight="1">
      <c r="A15" s="244" t="s">
        <v>24</v>
      </c>
      <c r="B15" s="247" t="s">
        <v>170</v>
      </c>
      <c r="C15" s="248"/>
      <c r="D15" s="249" t="s">
        <v>41</v>
      </c>
      <c r="E15" s="250">
        <v>3</v>
      </c>
      <c r="F15" s="251"/>
      <c r="G15" s="252"/>
      <c r="H15" s="251">
        <f t="shared" si="0"/>
        <v>0</v>
      </c>
      <c r="I15" s="365">
        <f t="shared" si="1"/>
        <v>0</v>
      </c>
      <c r="J15" s="366">
        <f t="shared" si="2"/>
        <v>0</v>
      </c>
      <c r="K15" s="611" t="s">
        <v>101</v>
      </c>
      <c r="L15" s="611" t="s">
        <v>250</v>
      </c>
      <c r="M15" s="613"/>
      <c r="N15" s="610">
        <v>30</v>
      </c>
    </row>
    <row r="16" spans="1:14" s="241" customFormat="1" ht="25.5">
      <c r="A16" s="244" t="s">
        <v>25</v>
      </c>
      <c r="B16" s="247" t="s">
        <v>160</v>
      </c>
      <c r="C16" s="248"/>
      <c r="D16" s="249" t="s">
        <v>41</v>
      </c>
      <c r="E16" s="250">
        <v>1</v>
      </c>
      <c r="F16" s="251"/>
      <c r="G16" s="252"/>
      <c r="H16" s="251">
        <f t="shared" si="0"/>
        <v>0</v>
      </c>
      <c r="I16" s="365">
        <f t="shared" si="1"/>
        <v>0</v>
      </c>
      <c r="J16" s="366">
        <f t="shared" si="2"/>
        <v>0</v>
      </c>
      <c r="K16" s="608" t="s">
        <v>106</v>
      </c>
      <c r="L16" s="608" t="s">
        <v>250</v>
      </c>
      <c r="M16" s="613"/>
      <c r="N16" s="610">
        <v>33</v>
      </c>
    </row>
    <row r="17" spans="1:14" s="241" customFormat="1" ht="41.25" customHeight="1">
      <c r="A17" s="244" t="s">
        <v>26</v>
      </c>
      <c r="B17" s="247" t="s">
        <v>107</v>
      </c>
      <c r="C17" s="248"/>
      <c r="D17" s="249" t="s">
        <v>41</v>
      </c>
      <c r="E17" s="250">
        <v>3</v>
      </c>
      <c r="F17" s="251"/>
      <c r="G17" s="252"/>
      <c r="H17" s="251">
        <f t="shared" si="0"/>
        <v>0</v>
      </c>
      <c r="I17" s="365">
        <f t="shared" si="1"/>
        <v>0</v>
      </c>
      <c r="J17" s="366">
        <f t="shared" si="2"/>
        <v>0</v>
      </c>
      <c r="K17" s="608" t="s">
        <v>106</v>
      </c>
      <c r="L17" s="608" t="s">
        <v>250</v>
      </c>
      <c r="M17" s="614"/>
      <c r="N17" s="610">
        <v>33</v>
      </c>
    </row>
    <row r="18" spans="1:14" s="241" customFormat="1" ht="42" customHeight="1">
      <c r="A18" s="244" t="s">
        <v>36</v>
      </c>
      <c r="B18" s="247" t="s">
        <v>108</v>
      </c>
      <c r="C18" s="248"/>
      <c r="D18" s="249" t="s">
        <v>41</v>
      </c>
      <c r="E18" s="250">
        <v>2</v>
      </c>
      <c r="F18" s="251"/>
      <c r="G18" s="252"/>
      <c r="H18" s="251">
        <f t="shared" si="0"/>
        <v>0</v>
      </c>
      <c r="I18" s="365">
        <f t="shared" si="1"/>
        <v>0</v>
      </c>
      <c r="J18" s="366">
        <f t="shared" si="2"/>
        <v>0</v>
      </c>
      <c r="K18" s="608" t="s">
        <v>106</v>
      </c>
      <c r="L18" s="608" t="s">
        <v>250</v>
      </c>
      <c r="M18" s="614"/>
      <c r="N18" s="610">
        <v>33</v>
      </c>
    </row>
    <row r="19" spans="1:14" s="241" customFormat="1" ht="27.75" customHeight="1">
      <c r="A19" s="244" t="s">
        <v>171</v>
      </c>
      <c r="B19" s="247" t="s">
        <v>172</v>
      </c>
      <c r="C19" s="248"/>
      <c r="D19" s="249" t="s">
        <v>41</v>
      </c>
      <c r="E19" s="250">
        <v>3</v>
      </c>
      <c r="F19" s="251"/>
      <c r="G19" s="252"/>
      <c r="H19" s="251">
        <f t="shared" si="0"/>
        <v>0</v>
      </c>
      <c r="I19" s="365">
        <f t="shared" si="1"/>
        <v>0</v>
      </c>
      <c r="J19" s="367">
        <f t="shared" si="2"/>
        <v>0</v>
      </c>
      <c r="K19" s="611" t="s">
        <v>101</v>
      </c>
      <c r="L19" s="611" t="s">
        <v>250</v>
      </c>
      <c r="M19" s="614"/>
      <c r="N19" s="610">
        <v>30</v>
      </c>
    </row>
    <row r="20" spans="1:14" s="241" customFormat="1" ht="15" customHeight="1">
      <c r="A20" s="265"/>
      <c r="B20" s="266"/>
      <c r="C20" s="267"/>
      <c r="D20" s="267"/>
      <c r="E20" s="267"/>
      <c r="F20" s="368"/>
      <c r="G20" s="369"/>
      <c r="H20" s="370" t="s">
        <v>30</v>
      </c>
      <c r="I20" s="371">
        <f>SUM(I6:I19)</f>
        <v>0</v>
      </c>
      <c r="J20" s="275">
        <f>SUM(J6:J19)</f>
        <v>0</v>
      </c>
      <c r="K20" s="615"/>
      <c r="L20" s="615"/>
      <c r="M20" s="616"/>
      <c r="N20" s="617">
        <f>SUM(N6:N19)</f>
        <v>441</v>
      </c>
    </row>
    <row r="21" spans="1:14" s="241" customFormat="1" ht="13.5" customHeight="1">
      <c r="A21" s="272"/>
      <c r="B21" s="267"/>
      <c r="C21" s="267"/>
      <c r="D21" s="267"/>
      <c r="E21" s="267"/>
      <c r="F21" s="268"/>
      <c r="G21" s="369"/>
      <c r="H21" s="372" t="s">
        <v>54</v>
      </c>
      <c r="I21" s="275">
        <f>J20-I20</f>
        <v>0</v>
      </c>
      <c r="J21" s="268"/>
      <c r="K21" s="615"/>
      <c r="L21" s="615"/>
      <c r="M21" s="616"/>
      <c r="N21" s="616"/>
    </row>
    <row r="22" spans="1:12" s="241" customFormat="1" ht="12.75">
      <c r="A22" s="82"/>
      <c r="B22" s="82"/>
      <c r="C22" s="82"/>
      <c r="D22" s="82"/>
      <c r="E22" s="82"/>
      <c r="F22" s="82"/>
      <c r="G22" s="373"/>
      <c r="H22" s="374"/>
      <c r="I22" s="374"/>
      <c r="K22" s="82"/>
      <c r="L22" s="82"/>
    </row>
    <row r="23" spans="1:9" s="241" customFormat="1" ht="12.75">
      <c r="A23" s="375" t="s">
        <v>173</v>
      </c>
      <c r="G23" s="376"/>
      <c r="H23" s="377"/>
      <c r="I23" s="377"/>
    </row>
    <row r="24" spans="3:9" s="241" customFormat="1" ht="12.75">
      <c r="C24" s="282"/>
      <c r="D24" s="282"/>
      <c r="E24" s="282"/>
      <c r="F24" s="282"/>
      <c r="G24" s="378"/>
      <c r="H24" s="282"/>
      <c r="I24" s="82"/>
    </row>
    <row r="25" s="241" customFormat="1" ht="12.75">
      <c r="G25" s="376"/>
    </row>
    <row r="26" s="241" customFormat="1" ht="12.75">
      <c r="G26" s="376"/>
    </row>
    <row r="27" s="241" customFormat="1" ht="12.75">
      <c r="G27" s="376"/>
    </row>
    <row r="28" spans="7:9" s="241" customFormat="1" ht="12.75">
      <c r="G28" s="376"/>
      <c r="I28" s="285" t="s">
        <v>113</v>
      </c>
    </row>
    <row r="29" spans="1:9" s="241" customFormat="1" ht="15.75">
      <c r="A29" s="596" t="s">
        <v>274</v>
      </c>
      <c r="G29" s="376"/>
      <c r="I29" s="285" t="s">
        <v>114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0"/>
  <sheetViews>
    <sheetView zoomScale="85" zoomScaleNormal="85" zoomScalePageLayoutView="0" workbookViewId="0" topLeftCell="A1">
      <selection activeCell="J36" sqref="J36"/>
    </sheetView>
  </sheetViews>
  <sheetFormatPr defaultColWidth="9.140625" defaultRowHeight="12.75"/>
  <cols>
    <col min="1" max="1" width="2.8515625" style="0" customWidth="1"/>
    <col min="2" max="2" width="42.00390625" style="0" customWidth="1"/>
    <col min="3" max="3" width="10.28125" style="0" customWidth="1"/>
    <col min="4" max="4" width="5.00390625" style="0" customWidth="1"/>
    <col min="5" max="5" width="4.8515625" style="0" customWidth="1"/>
    <col min="6" max="6" width="9.421875" style="0" customWidth="1"/>
    <col min="7" max="7" width="6.140625" style="0" customWidth="1"/>
    <col min="8" max="8" width="10.00390625" style="0" customWidth="1"/>
    <col min="9" max="9" width="10.8515625" style="0" customWidth="1"/>
    <col min="10" max="10" width="11.140625" style="0" customWidth="1"/>
    <col min="11" max="11" width="9.7109375" style="0" customWidth="1"/>
    <col min="12" max="12" width="17.57421875" style="0" customWidth="1"/>
    <col min="13" max="13" width="11.140625" style="0" customWidth="1"/>
    <col min="14" max="14" width="14.00390625" style="0" customWidth="1"/>
  </cols>
  <sheetData>
    <row r="1" spans="1:13" ht="12.75">
      <c r="A1" s="286"/>
      <c r="B1" s="286"/>
      <c r="C1" s="286"/>
      <c r="D1" s="286"/>
      <c r="E1" s="286"/>
      <c r="F1" s="286"/>
      <c r="G1" s="286"/>
      <c r="H1" s="286"/>
      <c r="I1" s="351" t="s">
        <v>174</v>
      </c>
      <c r="K1" s="286"/>
      <c r="L1" t="s">
        <v>281</v>
      </c>
      <c r="M1" s="286"/>
    </row>
    <row r="2" spans="1:13" ht="12.75">
      <c r="A2" s="286"/>
      <c r="B2" s="286"/>
      <c r="C2" s="286" t="s">
        <v>175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2.7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4" ht="112.5" customHeight="1">
      <c r="A4" s="379" t="s">
        <v>4</v>
      </c>
      <c r="B4" s="379" t="s">
        <v>5</v>
      </c>
      <c r="C4" s="380" t="s">
        <v>6</v>
      </c>
      <c r="D4" s="379" t="s">
        <v>7</v>
      </c>
      <c r="E4" s="379" t="s">
        <v>8</v>
      </c>
      <c r="F4" s="380" t="s">
        <v>95</v>
      </c>
      <c r="G4" s="380" t="s">
        <v>10</v>
      </c>
      <c r="H4" s="380" t="s">
        <v>96</v>
      </c>
      <c r="I4" s="380" t="s">
        <v>118</v>
      </c>
      <c r="J4" s="380" t="s">
        <v>129</v>
      </c>
      <c r="K4" s="294" t="s">
        <v>99</v>
      </c>
      <c r="L4" s="294" t="s">
        <v>249</v>
      </c>
      <c r="M4" s="501" t="s">
        <v>258</v>
      </c>
      <c r="N4" s="490" t="s">
        <v>257</v>
      </c>
    </row>
    <row r="5" spans="1:14" ht="12.75">
      <c r="A5" s="379">
        <v>1</v>
      </c>
      <c r="B5" s="379">
        <v>2</v>
      </c>
      <c r="C5" s="379">
        <v>3</v>
      </c>
      <c r="D5" s="379">
        <v>4</v>
      </c>
      <c r="E5" s="379">
        <v>5</v>
      </c>
      <c r="F5" s="379">
        <v>6</v>
      </c>
      <c r="G5" s="379">
        <v>7</v>
      </c>
      <c r="H5" s="379">
        <v>8</v>
      </c>
      <c r="I5" s="379">
        <v>9</v>
      </c>
      <c r="J5" s="379">
        <v>10</v>
      </c>
      <c r="K5" s="379">
        <v>11</v>
      </c>
      <c r="L5" s="379">
        <v>12</v>
      </c>
      <c r="M5" s="379">
        <v>13</v>
      </c>
      <c r="N5" s="379">
        <v>14</v>
      </c>
    </row>
    <row r="6" spans="1:14" s="360" customFormat="1" ht="72.75" customHeight="1">
      <c r="A6" s="381" t="s">
        <v>15</v>
      </c>
      <c r="B6" s="595" t="s">
        <v>282</v>
      </c>
      <c r="C6" s="383"/>
      <c r="D6" s="384" t="s">
        <v>41</v>
      </c>
      <c r="E6" s="384">
        <v>10</v>
      </c>
      <c r="F6" s="385"/>
      <c r="G6" s="386"/>
      <c r="H6" s="385">
        <f aca="true" t="shared" si="0" ref="H6:H23">F6*G6+F6</f>
        <v>0</v>
      </c>
      <c r="I6" s="387">
        <f aca="true" t="shared" si="1" ref="I6:I23">F6*E6</f>
        <v>0</v>
      </c>
      <c r="J6" s="388">
        <f aca="true" t="shared" si="2" ref="J6:J23">I6*G6+I6</f>
        <v>0</v>
      </c>
      <c r="K6" s="294" t="s">
        <v>101</v>
      </c>
      <c r="L6" s="557" t="s">
        <v>250</v>
      </c>
      <c r="M6" s="539"/>
      <c r="N6" s="610">
        <v>30</v>
      </c>
    </row>
    <row r="7" spans="1:14" s="360" customFormat="1" ht="73.5" customHeight="1">
      <c r="A7" s="381" t="s">
        <v>16</v>
      </c>
      <c r="B7" s="382" t="s">
        <v>176</v>
      </c>
      <c r="C7" s="383"/>
      <c r="D7" s="384" t="s">
        <v>41</v>
      </c>
      <c r="E7" s="384">
        <v>6</v>
      </c>
      <c r="F7" s="385"/>
      <c r="G7" s="386"/>
      <c r="H7" s="385">
        <f t="shared" si="0"/>
        <v>0</v>
      </c>
      <c r="I7" s="387">
        <f t="shared" si="1"/>
        <v>0</v>
      </c>
      <c r="J7" s="388">
        <f t="shared" si="2"/>
        <v>0</v>
      </c>
      <c r="K7" s="294" t="s">
        <v>51</v>
      </c>
      <c r="L7" s="557" t="s">
        <v>250</v>
      </c>
      <c r="M7" s="539"/>
      <c r="N7" s="610">
        <v>24</v>
      </c>
    </row>
    <row r="8" spans="1:14" s="360" customFormat="1" ht="69.75" customHeight="1">
      <c r="A8" s="381" t="s">
        <v>17</v>
      </c>
      <c r="B8" s="595" t="s">
        <v>285</v>
      </c>
      <c r="C8" s="383"/>
      <c r="D8" s="384" t="s">
        <v>41</v>
      </c>
      <c r="E8" s="384">
        <v>14</v>
      </c>
      <c r="F8" s="385"/>
      <c r="G8" s="386"/>
      <c r="H8" s="385">
        <f t="shared" si="0"/>
        <v>0</v>
      </c>
      <c r="I8" s="387">
        <f t="shared" si="1"/>
        <v>0</v>
      </c>
      <c r="J8" s="388">
        <f t="shared" si="2"/>
        <v>0</v>
      </c>
      <c r="K8" s="294" t="s">
        <v>51</v>
      </c>
      <c r="L8" s="557" t="s">
        <v>250</v>
      </c>
      <c r="M8" s="540"/>
      <c r="N8" s="610">
        <v>24</v>
      </c>
    </row>
    <row r="9" spans="1:14" s="360" customFormat="1" ht="66" customHeight="1">
      <c r="A9" s="381" t="s">
        <v>18</v>
      </c>
      <c r="B9" s="595" t="s">
        <v>286</v>
      </c>
      <c r="C9" s="383"/>
      <c r="D9" s="384" t="s">
        <v>41</v>
      </c>
      <c r="E9" s="384">
        <v>4</v>
      </c>
      <c r="F9" s="385"/>
      <c r="G9" s="386"/>
      <c r="H9" s="385">
        <f t="shared" si="0"/>
        <v>0</v>
      </c>
      <c r="I9" s="387">
        <f t="shared" si="1"/>
        <v>0</v>
      </c>
      <c r="J9" s="388">
        <f t="shared" si="2"/>
        <v>0</v>
      </c>
      <c r="K9" s="294" t="s">
        <v>51</v>
      </c>
      <c r="L9" s="557" t="s">
        <v>250</v>
      </c>
      <c r="M9" s="343"/>
      <c r="N9" s="610">
        <v>24</v>
      </c>
    </row>
    <row r="10" spans="1:14" s="360" customFormat="1" ht="68.25" customHeight="1">
      <c r="A10" s="381" t="s">
        <v>19</v>
      </c>
      <c r="B10" s="382" t="s">
        <v>177</v>
      </c>
      <c r="C10" s="383"/>
      <c r="D10" s="384" t="s">
        <v>41</v>
      </c>
      <c r="E10" s="384">
        <v>2</v>
      </c>
      <c r="F10" s="385"/>
      <c r="G10" s="386"/>
      <c r="H10" s="385">
        <f t="shared" si="0"/>
        <v>0</v>
      </c>
      <c r="I10" s="387">
        <f t="shared" si="1"/>
        <v>0</v>
      </c>
      <c r="J10" s="388">
        <f t="shared" si="2"/>
        <v>0</v>
      </c>
      <c r="K10" s="294" t="s">
        <v>51</v>
      </c>
      <c r="L10" s="557" t="s">
        <v>250</v>
      </c>
      <c r="M10" s="343"/>
      <c r="N10" s="610">
        <v>24</v>
      </c>
    </row>
    <row r="11" spans="1:14" s="360" customFormat="1" ht="58.5" customHeight="1">
      <c r="A11" s="381" t="s">
        <v>20</v>
      </c>
      <c r="B11" s="382" t="s">
        <v>178</v>
      </c>
      <c r="C11" s="383"/>
      <c r="D11" s="384" t="s">
        <v>41</v>
      </c>
      <c r="E11" s="384">
        <v>10</v>
      </c>
      <c r="F11" s="385"/>
      <c r="G11" s="386"/>
      <c r="H11" s="385">
        <f t="shared" si="0"/>
        <v>0</v>
      </c>
      <c r="I11" s="387">
        <f t="shared" si="1"/>
        <v>0</v>
      </c>
      <c r="J11" s="388">
        <f t="shared" si="2"/>
        <v>0</v>
      </c>
      <c r="K11" s="294" t="s">
        <v>51</v>
      </c>
      <c r="L11" s="557" t="s">
        <v>250</v>
      </c>
      <c r="M11" s="343"/>
      <c r="N11" s="610">
        <v>24</v>
      </c>
    </row>
    <row r="12" spans="1:14" s="360" customFormat="1" ht="54" customHeight="1">
      <c r="A12" s="381" t="s">
        <v>21</v>
      </c>
      <c r="B12" s="595" t="s">
        <v>269</v>
      </c>
      <c r="C12" s="383"/>
      <c r="D12" s="384" t="s">
        <v>41</v>
      </c>
      <c r="E12" s="384">
        <v>10</v>
      </c>
      <c r="F12" s="385"/>
      <c r="G12" s="386"/>
      <c r="H12" s="385">
        <f t="shared" si="0"/>
        <v>0</v>
      </c>
      <c r="I12" s="387">
        <f t="shared" si="1"/>
        <v>0</v>
      </c>
      <c r="J12" s="388">
        <f t="shared" si="2"/>
        <v>0</v>
      </c>
      <c r="K12" s="294" t="s">
        <v>51</v>
      </c>
      <c r="L12" s="557" t="s">
        <v>250</v>
      </c>
      <c r="M12" s="343"/>
      <c r="N12" s="610">
        <v>24</v>
      </c>
    </row>
    <row r="13" spans="1:14" s="360" customFormat="1" ht="120.75" customHeight="1">
      <c r="A13" s="381" t="s">
        <v>22</v>
      </c>
      <c r="B13" s="595" t="s">
        <v>270</v>
      </c>
      <c r="C13" s="383"/>
      <c r="D13" s="384" t="s">
        <v>41</v>
      </c>
      <c r="E13" s="384">
        <v>10</v>
      </c>
      <c r="F13" s="385"/>
      <c r="G13" s="386"/>
      <c r="H13" s="385">
        <f t="shared" si="0"/>
        <v>0</v>
      </c>
      <c r="I13" s="387">
        <f t="shared" si="1"/>
        <v>0</v>
      </c>
      <c r="J13" s="388">
        <f t="shared" si="2"/>
        <v>0</v>
      </c>
      <c r="K13" s="294" t="s">
        <v>101</v>
      </c>
      <c r="L13" s="557" t="s">
        <v>250</v>
      </c>
      <c r="M13" s="343"/>
      <c r="N13" s="610">
        <v>30</v>
      </c>
    </row>
    <row r="14" spans="1:14" s="360" customFormat="1" ht="122.25" customHeight="1">
      <c r="A14" s="381" t="s">
        <v>23</v>
      </c>
      <c r="B14" s="595" t="s">
        <v>271</v>
      </c>
      <c r="C14" s="383"/>
      <c r="D14" s="384" t="s">
        <v>41</v>
      </c>
      <c r="E14" s="384">
        <v>8</v>
      </c>
      <c r="F14" s="385"/>
      <c r="G14" s="386"/>
      <c r="H14" s="385">
        <f t="shared" si="0"/>
        <v>0</v>
      </c>
      <c r="I14" s="387">
        <f t="shared" si="1"/>
        <v>0</v>
      </c>
      <c r="J14" s="388">
        <f t="shared" si="2"/>
        <v>0</v>
      </c>
      <c r="K14" s="294" t="s">
        <v>101</v>
      </c>
      <c r="L14" s="557" t="s">
        <v>250</v>
      </c>
      <c r="M14" s="343"/>
      <c r="N14" s="610">
        <v>30</v>
      </c>
    </row>
    <row r="15" spans="1:14" s="360" customFormat="1" ht="120.75" customHeight="1">
      <c r="A15" s="381" t="s">
        <v>24</v>
      </c>
      <c r="B15" s="595" t="s">
        <v>280</v>
      </c>
      <c r="C15" s="383"/>
      <c r="D15" s="384" t="s">
        <v>41</v>
      </c>
      <c r="E15" s="384">
        <v>8</v>
      </c>
      <c r="F15" s="385"/>
      <c r="G15" s="386"/>
      <c r="H15" s="385">
        <f t="shared" si="0"/>
        <v>0</v>
      </c>
      <c r="I15" s="387">
        <f t="shared" si="1"/>
        <v>0</v>
      </c>
      <c r="J15" s="388">
        <f t="shared" si="2"/>
        <v>0</v>
      </c>
      <c r="K15" s="294" t="s">
        <v>101</v>
      </c>
      <c r="L15" s="557" t="s">
        <v>250</v>
      </c>
      <c r="M15" s="343"/>
      <c r="N15" s="610">
        <v>30</v>
      </c>
    </row>
    <row r="16" spans="1:14" s="360" customFormat="1" ht="119.25" customHeight="1">
      <c r="A16" s="381" t="s">
        <v>25</v>
      </c>
      <c r="B16" s="595" t="s">
        <v>272</v>
      </c>
      <c r="C16" s="383"/>
      <c r="D16" s="384" t="s">
        <v>41</v>
      </c>
      <c r="E16" s="384">
        <v>6</v>
      </c>
      <c r="F16" s="385"/>
      <c r="G16" s="386"/>
      <c r="H16" s="385">
        <f t="shared" si="0"/>
        <v>0</v>
      </c>
      <c r="I16" s="387">
        <f t="shared" si="1"/>
        <v>0</v>
      </c>
      <c r="J16" s="388">
        <f t="shared" si="2"/>
        <v>0</v>
      </c>
      <c r="K16" s="294" t="s">
        <v>101</v>
      </c>
      <c r="L16" s="557" t="s">
        <v>250</v>
      </c>
      <c r="M16" s="343"/>
      <c r="N16" s="610">
        <v>30</v>
      </c>
    </row>
    <row r="17" spans="1:14" s="360" customFormat="1" ht="126" customHeight="1">
      <c r="A17" s="381" t="s">
        <v>26</v>
      </c>
      <c r="B17" s="595" t="s">
        <v>273</v>
      </c>
      <c r="C17" s="383"/>
      <c r="D17" s="384" t="s">
        <v>41</v>
      </c>
      <c r="E17" s="384">
        <v>4</v>
      </c>
      <c r="F17" s="385"/>
      <c r="G17" s="386"/>
      <c r="H17" s="385">
        <f t="shared" si="0"/>
        <v>0</v>
      </c>
      <c r="I17" s="387">
        <f t="shared" si="1"/>
        <v>0</v>
      </c>
      <c r="J17" s="388">
        <f t="shared" si="2"/>
        <v>0</v>
      </c>
      <c r="K17" s="294" t="s">
        <v>101</v>
      </c>
      <c r="L17" s="557" t="s">
        <v>250</v>
      </c>
      <c r="M17" s="255"/>
      <c r="N17" s="610">
        <v>30</v>
      </c>
    </row>
    <row r="18" spans="1:14" s="360" customFormat="1" ht="73.5" customHeight="1">
      <c r="A18" s="381" t="s">
        <v>36</v>
      </c>
      <c r="B18" s="595" t="s">
        <v>283</v>
      </c>
      <c r="C18" s="383"/>
      <c r="D18" s="384" t="s">
        <v>41</v>
      </c>
      <c r="E18" s="384">
        <v>6</v>
      </c>
      <c r="F18" s="385"/>
      <c r="G18" s="386"/>
      <c r="H18" s="385">
        <f t="shared" si="0"/>
        <v>0</v>
      </c>
      <c r="I18" s="387">
        <f t="shared" si="1"/>
        <v>0</v>
      </c>
      <c r="J18" s="388">
        <f t="shared" si="2"/>
        <v>0</v>
      </c>
      <c r="K18" s="294" t="s">
        <v>51</v>
      </c>
      <c r="L18" s="557" t="s">
        <v>250</v>
      </c>
      <c r="M18" s="559"/>
      <c r="N18" s="618">
        <v>24</v>
      </c>
    </row>
    <row r="19" spans="1:14" s="360" customFormat="1" ht="96" customHeight="1">
      <c r="A19" s="381" t="s">
        <v>171</v>
      </c>
      <c r="B19" s="382" t="s">
        <v>179</v>
      </c>
      <c r="C19" s="383"/>
      <c r="D19" s="384" t="s">
        <v>41</v>
      </c>
      <c r="E19" s="384">
        <v>11</v>
      </c>
      <c r="F19" s="385"/>
      <c r="G19" s="386"/>
      <c r="H19" s="385">
        <f t="shared" si="0"/>
        <v>0</v>
      </c>
      <c r="I19" s="387">
        <f t="shared" si="1"/>
        <v>0</v>
      </c>
      <c r="J19" s="388">
        <f t="shared" si="2"/>
        <v>0</v>
      </c>
      <c r="K19" s="294" t="s">
        <v>51</v>
      </c>
      <c r="L19" s="558" t="s">
        <v>250</v>
      </c>
      <c r="M19" s="561"/>
      <c r="N19" s="610">
        <v>24</v>
      </c>
    </row>
    <row r="20" spans="1:14" s="360" customFormat="1" ht="81" customHeight="1">
      <c r="A20" s="381" t="s">
        <v>180</v>
      </c>
      <c r="B20" s="382" t="s">
        <v>181</v>
      </c>
      <c r="C20" s="383"/>
      <c r="D20" s="384" t="s">
        <v>41</v>
      </c>
      <c r="E20" s="384">
        <v>5</v>
      </c>
      <c r="F20" s="385"/>
      <c r="G20" s="386"/>
      <c r="H20" s="385">
        <f t="shared" si="0"/>
        <v>0</v>
      </c>
      <c r="I20" s="387">
        <f t="shared" si="1"/>
        <v>0</v>
      </c>
      <c r="J20" s="388">
        <f t="shared" si="2"/>
        <v>0</v>
      </c>
      <c r="K20" s="294" t="s">
        <v>51</v>
      </c>
      <c r="L20" s="558" t="s">
        <v>250</v>
      </c>
      <c r="M20" s="562"/>
      <c r="N20" s="610">
        <v>24</v>
      </c>
    </row>
    <row r="21" spans="1:14" s="360" customFormat="1" ht="97.5" customHeight="1">
      <c r="A21" s="381" t="s">
        <v>182</v>
      </c>
      <c r="B21" s="382" t="s">
        <v>183</v>
      </c>
      <c r="C21" s="383"/>
      <c r="D21" s="384" t="s">
        <v>41</v>
      </c>
      <c r="E21" s="384">
        <v>5</v>
      </c>
      <c r="F21" s="385"/>
      <c r="G21" s="386"/>
      <c r="H21" s="385">
        <f t="shared" si="0"/>
        <v>0</v>
      </c>
      <c r="I21" s="387">
        <f t="shared" si="1"/>
        <v>0</v>
      </c>
      <c r="J21" s="388">
        <f t="shared" si="2"/>
        <v>0</v>
      </c>
      <c r="K21" s="294" t="s">
        <v>51</v>
      </c>
      <c r="L21" s="558" t="s">
        <v>250</v>
      </c>
      <c r="M21" s="562"/>
      <c r="N21" s="610">
        <v>24</v>
      </c>
    </row>
    <row r="22" spans="1:14" s="360" customFormat="1" ht="131.25" customHeight="1">
      <c r="A22" s="381" t="s">
        <v>184</v>
      </c>
      <c r="B22" s="382" t="s">
        <v>265</v>
      </c>
      <c r="C22" s="383"/>
      <c r="D22" s="384" t="s">
        <v>41</v>
      </c>
      <c r="E22" s="384">
        <v>3</v>
      </c>
      <c r="F22" s="385"/>
      <c r="G22" s="386"/>
      <c r="H22" s="385">
        <f t="shared" si="0"/>
        <v>0</v>
      </c>
      <c r="I22" s="387">
        <f t="shared" si="1"/>
        <v>0</v>
      </c>
      <c r="J22" s="388">
        <f t="shared" si="2"/>
        <v>0</v>
      </c>
      <c r="K22" s="294" t="s">
        <v>101</v>
      </c>
      <c r="L22" s="558" t="s">
        <v>250</v>
      </c>
      <c r="M22" s="562"/>
      <c r="N22" s="610">
        <v>30</v>
      </c>
    </row>
    <row r="23" spans="1:14" s="360" customFormat="1" ht="57" customHeight="1">
      <c r="A23" s="381" t="s">
        <v>185</v>
      </c>
      <c r="B23" s="382" t="s">
        <v>186</v>
      </c>
      <c r="C23" s="383"/>
      <c r="D23" s="384" t="s">
        <v>38</v>
      </c>
      <c r="E23" s="384">
        <v>3</v>
      </c>
      <c r="F23" s="385"/>
      <c r="G23" s="386"/>
      <c r="H23" s="385">
        <f t="shared" si="0"/>
        <v>0</v>
      </c>
      <c r="I23" s="387">
        <f t="shared" si="1"/>
        <v>0</v>
      </c>
      <c r="J23" s="388">
        <f t="shared" si="2"/>
        <v>0</v>
      </c>
      <c r="K23" s="294" t="s">
        <v>51</v>
      </c>
      <c r="L23" s="558" t="s">
        <v>250</v>
      </c>
      <c r="M23" s="562"/>
      <c r="N23" s="610">
        <v>24</v>
      </c>
    </row>
    <row r="24" spans="1:14" s="360" customFormat="1" ht="12.75">
      <c r="A24" s="310"/>
      <c r="B24" s="344"/>
      <c r="C24" s="312"/>
      <c r="D24" s="312"/>
      <c r="E24" s="312"/>
      <c r="F24" s="345"/>
      <c r="G24" s="346"/>
      <c r="H24" s="389" t="s">
        <v>30</v>
      </c>
      <c r="I24" s="316">
        <f>SUM(I6:I23)</f>
        <v>0</v>
      </c>
      <c r="J24" s="605">
        <f>SUM(J6:J23)</f>
        <v>0</v>
      </c>
      <c r="K24" s="286"/>
      <c r="L24" s="286"/>
      <c r="M24" s="286"/>
      <c r="N24" s="619">
        <f>SUM(N6:N23)</f>
        <v>474</v>
      </c>
    </row>
    <row r="25" spans="1:14" s="360" customFormat="1" ht="12.75">
      <c r="A25" s="317"/>
      <c r="B25" s="312"/>
      <c r="C25" s="312"/>
      <c r="D25" s="312"/>
      <c r="E25" s="312"/>
      <c r="F25" s="313"/>
      <c r="G25" s="348"/>
      <c r="H25" s="347" t="s">
        <v>54</v>
      </c>
      <c r="I25" s="316">
        <f>J24-I24</f>
        <v>0</v>
      </c>
      <c r="J25" s="313"/>
      <c r="K25" s="286"/>
      <c r="L25" s="286"/>
      <c r="M25" s="286"/>
      <c r="N25" s="620"/>
    </row>
    <row r="26" spans="1:14" s="360" customFormat="1" ht="12.75">
      <c r="A26" s="317"/>
      <c r="B26" s="312" t="s">
        <v>284</v>
      </c>
      <c r="C26" s="312"/>
      <c r="D26" s="312"/>
      <c r="E26" s="312"/>
      <c r="F26" s="313"/>
      <c r="G26" s="312"/>
      <c r="H26" s="312"/>
      <c r="I26" s="313"/>
      <c r="J26" s="312"/>
      <c r="K26" s="286"/>
      <c r="L26" s="286"/>
      <c r="M26" s="286"/>
      <c r="N26" s="620"/>
    </row>
    <row r="27" spans="1:14" s="360" customFormat="1" ht="12.75">
      <c r="A27" s="286"/>
      <c r="B27" s="286"/>
      <c r="C27" s="286"/>
      <c r="D27" s="286"/>
      <c r="E27" s="286"/>
      <c r="F27" s="286"/>
      <c r="G27" s="286"/>
      <c r="H27" s="286"/>
      <c r="I27" s="322" t="s">
        <v>113</v>
      </c>
      <c r="J27" s="286"/>
      <c r="K27" s="286"/>
      <c r="L27" s="286"/>
      <c r="M27" s="286"/>
      <c r="N27" s="620"/>
    </row>
    <row r="28" spans="1:14" s="360" customFormat="1" ht="12.75">
      <c r="A28" s="286"/>
      <c r="B28" s="286"/>
      <c r="C28" s="286"/>
      <c r="D28" s="286"/>
      <c r="E28" s="286"/>
      <c r="F28" s="286"/>
      <c r="G28" s="286"/>
      <c r="H28" s="286"/>
      <c r="I28" s="322" t="s">
        <v>114</v>
      </c>
      <c r="J28" s="286"/>
      <c r="K28" s="286"/>
      <c r="L28" s="286"/>
      <c r="M28" s="286"/>
      <c r="N28" s="620"/>
    </row>
    <row r="29" spans="1:13" s="360" customFormat="1" ht="15.75">
      <c r="A29" s="286"/>
      <c r="B29" s="596" t="s">
        <v>292</v>
      </c>
      <c r="C29" s="286"/>
      <c r="D29" s="286"/>
      <c r="E29" s="286"/>
      <c r="F29" s="286"/>
      <c r="G29" s="286"/>
      <c r="H29" s="286"/>
      <c r="J29" s="286"/>
      <c r="K29" s="286"/>
      <c r="L29" s="286"/>
      <c r="M29" s="286"/>
    </row>
    <row r="30" spans="1:13" ht="12.7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</row>
    <row r="31" spans="1:13" ht="12.75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</row>
    <row r="32" spans="1:13" ht="12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  <row r="33" spans="1:13" ht="12.7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</row>
    <row r="34" spans="1:13" ht="12.7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</row>
    <row r="35" spans="1:13" ht="12.75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</row>
    <row r="36" spans="1:13" ht="12.75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</row>
    <row r="37" spans="1:13" ht="12.7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</row>
    <row r="38" spans="1:13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</row>
    <row r="39" spans="1:13" ht="12.7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</row>
    <row r="40" spans="1:13" ht="12.75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</row>
    <row r="41" spans="1:13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</row>
    <row r="42" spans="1:13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</row>
    <row r="43" spans="1:13" ht="12.7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1:13" ht="12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3" ht="12.7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</row>
    <row r="46" spans="1:13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</row>
    <row r="47" spans="1:13" ht="12.75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</row>
    <row r="48" spans="1:13" ht="12.75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1:13" ht="12.7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</row>
    <row r="50" spans="1:13" ht="12.75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3"/>
  <sheetViews>
    <sheetView zoomScale="85" zoomScaleNormal="85" zoomScalePageLayoutView="0" workbookViewId="0" topLeftCell="A25">
      <selection activeCell="F6" sqref="F6"/>
    </sheetView>
  </sheetViews>
  <sheetFormatPr defaultColWidth="9.140625" defaultRowHeight="12.75"/>
  <cols>
    <col min="1" max="1" width="4.00390625" style="0" customWidth="1"/>
    <col min="2" max="2" width="41.7109375" style="0" customWidth="1"/>
    <col min="3" max="3" width="10.140625" style="0" customWidth="1"/>
    <col min="4" max="4" width="4.28125" style="0" customWidth="1"/>
    <col min="5" max="5" width="4.8515625" style="0" customWidth="1"/>
    <col min="6" max="6" width="8.28125" style="0" customWidth="1"/>
    <col min="7" max="7" width="3.57421875" style="0" customWidth="1"/>
    <col min="8" max="8" width="7.7109375" style="0" customWidth="1"/>
    <col min="9" max="9" width="10.140625" style="0" customWidth="1"/>
    <col min="10" max="11" width="10.8515625" style="0" customWidth="1"/>
    <col min="12" max="12" width="16.00390625" style="0" customWidth="1"/>
    <col min="13" max="13" width="12.421875" style="0" customWidth="1"/>
    <col min="14" max="14" width="14.140625" style="0" customWidth="1"/>
  </cols>
  <sheetData>
    <row r="1" spans="1:13" ht="12.75">
      <c r="A1" s="390"/>
      <c r="B1" s="286"/>
      <c r="C1" s="286"/>
      <c r="D1" s="286"/>
      <c r="E1" s="286"/>
      <c r="F1" s="286"/>
      <c r="G1" s="286"/>
      <c r="H1" s="286"/>
      <c r="J1" s="286" t="s">
        <v>187</v>
      </c>
      <c r="K1" s="286"/>
      <c r="L1" s="286"/>
      <c r="M1" t="s">
        <v>252</v>
      </c>
    </row>
    <row r="2" spans="1:13" ht="12.75">
      <c r="A2" s="390"/>
      <c r="B2" s="286"/>
      <c r="C2" s="391" t="s">
        <v>188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2.75">
      <c r="A3" s="390"/>
      <c r="B3" s="391"/>
      <c r="C3" s="391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4" ht="114" customHeight="1">
      <c r="A4" s="379" t="s">
        <v>4</v>
      </c>
      <c r="B4" s="379" t="s">
        <v>5</v>
      </c>
      <c r="C4" s="380" t="s">
        <v>6</v>
      </c>
      <c r="D4" s="379" t="s">
        <v>7</v>
      </c>
      <c r="E4" s="379" t="s">
        <v>8</v>
      </c>
      <c r="F4" s="380" t="s">
        <v>95</v>
      </c>
      <c r="G4" s="380" t="s">
        <v>10</v>
      </c>
      <c r="H4" s="380" t="s">
        <v>96</v>
      </c>
      <c r="I4" s="380" t="s">
        <v>118</v>
      </c>
      <c r="J4" s="380" t="s">
        <v>129</v>
      </c>
      <c r="K4" s="392" t="s">
        <v>99</v>
      </c>
      <c r="L4" s="564" t="s">
        <v>249</v>
      </c>
      <c r="M4" s="501" t="s">
        <v>258</v>
      </c>
      <c r="N4" s="490" t="s">
        <v>257</v>
      </c>
    </row>
    <row r="5" spans="1:14" ht="12.75">
      <c r="A5" s="379">
        <v>1</v>
      </c>
      <c r="B5" s="379">
        <v>2</v>
      </c>
      <c r="C5" s="379">
        <v>3</v>
      </c>
      <c r="D5" s="379">
        <v>4</v>
      </c>
      <c r="E5" s="379">
        <v>5</v>
      </c>
      <c r="F5" s="379">
        <v>6</v>
      </c>
      <c r="G5" s="379">
        <v>7</v>
      </c>
      <c r="H5" s="379">
        <v>8</v>
      </c>
      <c r="I5" s="379">
        <v>9</v>
      </c>
      <c r="J5" s="379">
        <v>10</v>
      </c>
      <c r="K5" s="563">
        <v>11</v>
      </c>
      <c r="L5" s="565">
        <v>12</v>
      </c>
      <c r="M5" s="379">
        <v>13</v>
      </c>
      <c r="N5" s="379">
        <v>14</v>
      </c>
    </row>
    <row r="6" spans="1:14" ht="95.25" customHeight="1">
      <c r="A6" s="379" t="s">
        <v>15</v>
      </c>
      <c r="B6" s="393" t="s">
        <v>189</v>
      </c>
      <c r="C6" s="383"/>
      <c r="D6" s="384" t="s">
        <v>268</v>
      </c>
      <c r="E6" s="384">
        <v>7</v>
      </c>
      <c r="F6" s="385"/>
      <c r="G6" s="386"/>
      <c r="H6" s="385">
        <f>F6*G6+F6</f>
        <v>0</v>
      </c>
      <c r="I6" s="387">
        <f>E6*F6</f>
        <v>0</v>
      </c>
      <c r="J6" s="388">
        <f>I6*G6+I6</f>
        <v>0</v>
      </c>
      <c r="K6" s="394" t="s">
        <v>190</v>
      </c>
      <c r="L6" s="569" t="s">
        <v>253</v>
      </c>
      <c r="M6" s="539"/>
      <c r="N6" s="512"/>
    </row>
    <row r="7" spans="1:14" ht="69" customHeight="1">
      <c r="A7" s="379" t="s">
        <v>16</v>
      </c>
      <c r="B7" s="393" t="s">
        <v>191</v>
      </c>
      <c r="C7" s="383"/>
      <c r="D7" s="384" t="s">
        <v>41</v>
      </c>
      <c r="E7" s="384">
        <v>7</v>
      </c>
      <c r="F7" s="385"/>
      <c r="G7" s="386"/>
      <c r="H7" s="385">
        <f aca="true" t="shared" si="0" ref="H7:H28">F7*G7+F7</f>
        <v>0</v>
      </c>
      <c r="I7" s="387">
        <f aca="true" t="shared" si="1" ref="I7:I28">E7*F7</f>
        <v>0</v>
      </c>
      <c r="J7" s="388">
        <f aca="true" t="shared" si="2" ref="J7:J28">I7*G7+I7</f>
        <v>0</v>
      </c>
      <c r="K7" s="395" t="s">
        <v>51</v>
      </c>
      <c r="L7" s="570" t="s">
        <v>266</v>
      </c>
      <c r="M7" s="539"/>
      <c r="N7" s="512">
        <v>24</v>
      </c>
    </row>
    <row r="8" spans="1:14" ht="69" customHeight="1">
      <c r="A8" s="379" t="s">
        <v>17</v>
      </c>
      <c r="B8" s="393" t="s">
        <v>192</v>
      </c>
      <c r="C8" s="383"/>
      <c r="D8" s="384" t="s">
        <v>41</v>
      </c>
      <c r="E8" s="384">
        <v>7</v>
      </c>
      <c r="F8" s="385"/>
      <c r="G8" s="386"/>
      <c r="H8" s="385">
        <f t="shared" si="0"/>
        <v>0</v>
      </c>
      <c r="I8" s="387">
        <f t="shared" si="1"/>
        <v>0</v>
      </c>
      <c r="J8" s="388">
        <f t="shared" si="2"/>
        <v>0</v>
      </c>
      <c r="K8" s="396" t="s">
        <v>51</v>
      </c>
      <c r="L8" s="567" t="s">
        <v>250</v>
      </c>
      <c r="M8" s="540"/>
      <c r="N8" s="512">
        <v>24</v>
      </c>
    </row>
    <row r="9" spans="1:14" ht="81.75" customHeight="1">
      <c r="A9" s="379" t="s">
        <v>18</v>
      </c>
      <c r="B9" s="393" t="s">
        <v>193</v>
      </c>
      <c r="C9" s="383"/>
      <c r="D9" s="384" t="s">
        <v>41</v>
      </c>
      <c r="E9" s="384">
        <v>5</v>
      </c>
      <c r="F9" s="385"/>
      <c r="G9" s="386"/>
      <c r="H9" s="385">
        <f t="shared" si="0"/>
        <v>0</v>
      </c>
      <c r="I9" s="387">
        <f t="shared" si="1"/>
        <v>0</v>
      </c>
      <c r="J9" s="388">
        <f t="shared" si="2"/>
        <v>0</v>
      </c>
      <c r="K9" s="396" t="s">
        <v>51</v>
      </c>
      <c r="L9" s="557" t="s">
        <v>250</v>
      </c>
      <c r="M9" s="343"/>
      <c r="N9" s="512">
        <v>24</v>
      </c>
    </row>
    <row r="10" spans="1:14" ht="81" customHeight="1">
      <c r="A10" s="379" t="s">
        <v>19</v>
      </c>
      <c r="B10" s="393" t="s">
        <v>194</v>
      </c>
      <c r="C10" s="383"/>
      <c r="D10" s="384" t="s">
        <v>41</v>
      </c>
      <c r="E10" s="384">
        <v>5</v>
      </c>
      <c r="F10" s="385"/>
      <c r="G10" s="386"/>
      <c r="H10" s="385">
        <f t="shared" si="0"/>
        <v>0</v>
      </c>
      <c r="I10" s="387">
        <f t="shared" si="1"/>
        <v>0</v>
      </c>
      <c r="J10" s="388">
        <f t="shared" si="2"/>
        <v>0</v>
      </c>
      <c r="K10" s="396" t="s">
        <v>51</v>
      </c>
      <c r="L10" s="557" t="s">
        <v>250</v>
      </c>
      <c r="M10" s="343"/>
      <c r="N10" s="512">
        <v>24</v>
      </c>
    </row>
    <row r="11" spans="1:14" ht="92.25" customHeight="1">
      <c r="A11" s="379" t="s">
        <v>20</v>
      </c>
      <c r="B11" s="393" t="s">
        <v>195</v>
      </c>
      <c r="C11" s="383"/>
      <c r="D11" s="384" t="s">
        <v>41</v>
      </c>
      <c r="E11" s="384">
        <v>12</v>
      </c>
      <c r="F11" s="385"/>
      <c r="G11" s="386"/>
      <c r="H11" s="385">
        <f t="shared" si="0"/>
        <v>0</v>
      </c>
      <c r="I11" s="387">
        <f t="shared" si="1"/>
        <v>0</v>
      </c>
      <c r="J11" s="388">
        <f t="shared" si="2"/>
        <v>0</v>
      </c>
      <c r="K11" s="396" t="s">
        <v>51</v>
      </c>
      <c r="L11" s="557" t="s">
        <v>250</v>
      </c>
      <c r="M11" s="343"/>
      <c r="N11" s="512">
        <v>24</v>
      </c>
    </row>
    <row r="12" spans="1:14" ht="56.25" customHeight="1">
      <c r="A12" s="379" t="s">
        <v>21</v>
      </c>
      <c r="B12" s="393" t="s">
        <v>196</v>
      </c>
      <c r="C12" s="383"/>
      <c r="D12" s="384" t="s">
        <v>41</v>
      </c>
      <c r="E12" s="384">
        <v>7</v>
      </c>
      <c r="F12" s="385"/>
      <c r="G12" s="386"/>
      <c r="H12" s="385">
        <f t="shared" si="0"/>
        <v>0</v>
      </c>
      <c r="I12" s="387">
        <f t="shared" si="1"/>
        <v>0</v>
      </c>
      <c r="J12" s="388">
        <f t="shared" si="2"/>
        <v>0</v>
      </c>
      <c r="K12" s="396" t="s">
        <v>101</v>
      </c>
      <c r="L12" s="557" t="s">
        <v>250</v>
      </c>
      <c r="M12" s="343"/>
      <c r="N12" s="512">
        <v>30</v>
      </c>
    </row>
    <row r="13" spans="1:14" ht="89.25" customHeight="1">
      <c r="A13" s="379" t="s">
        <v>22</v>
      </c>
      <c r="B13" s="393" t="s">
        <v>197</v>
      </c>
      <c r="C13" s="383"/>
      <c r="D13" s="384" t="s">
        <v>41</v>
      </c>
      <c r="E13" s="384">
        <v>12</v>
      </c>
      <c r="F13" s="385"/>
      <c r="G13" s="386"/>
      <c r="H13" s="385">
        <f t="shared" si="0"/>
        <v>0</v>
      </c>
      <c r="I13" s="387">
        <f t="shared" si="1"/>
        <v>0</v>
      </c>
      <c r="J13" s="388">
        <f t="shared" si="2"/>
        <v>0</v>
      </c>
      <c r="K13" s="394" t="s">
        <v>198</v>
      </c>
      <c r="L13" s="557"/>
      <c r="M13" s="343"/>
      <c r="N13" s="512"/>
    </row>
    <row r="14" spans="1:14" ht="90" customHeight="1">
      <c r="A14" s="379" t="s">
        <v>23</v>
      </c>
      <c r="B14" s="393" t="s">
        <v>199</v>
      </c>
      <c r="C14" s="383"/>
      <c r="D14" s="384" t="s">
        <v>41</v>
      </c>
      <c r="E14" s="384">
        <v>10</v>
      </c>
      <c r="F14" s="385"/>
      <c r="G14" s="386"/>
      <c r="H14" s="385">
        <f t="shared" si="0"/>
        <v>0</v>
      </c>
      <c r="I14" s="387">
        <f t="shared" si="1"/>
        <v>0</v>
      </c>
      <c r="J14" s="388">
        <f t="shared" si="2"/>
        <v>0</v>
      </c>
      <c r="K14" s="394" t="s">
        <v>198</v>
      </c>
      <c r="L14" s="557"/>
      <c r="M14" s="343"/>
      <c r="N14" s="512"/>
    </row>
    <row r="15" spans="1:14" ht="57.75" customHeight="1">
      <c r="A15" s="379" t="s">
        <v>24</v>
      </c>
      <c r="B15" s="393" t="s">
        <v>200</v>
      </c>
      <c r="C15" s="383"/>
      <c r="D15" s="384" t="s">
        <v>41</v>
      </c>
      <c r="E15" s="384">
        <v>5</v>
      </c>
      <c r="F15" s="385"/>
      <c r="G15" s="386"/>
      <c r="H15" s="385">
        <f t="shared" si="0"/>
        <v>0</v>
      </c>
      <c r="I15" s="387">
        <f t="shared" si="1"/>
        <v>0</v>
      </c>
      <c r="J15" s="388">
        <f t="shared" si="2"/>
        <v>0</v>
      </c>
      <c r="K15" s="396" t="s">
        <v>101</v>
      </c>
      <c r="L15" s="557" t="s">
        <v>250</v>
      </c>
      <c r="M15" s="343"/>
      <c r="N15" s="512">
        <v>30</v>
      </c>
    </row>
    <row r="16" spans="1:14" ht="43.5" customHeight="1">
      <c r="A16" s="379" t="s">
        <v>25</v>
      </c>
      <c r="B16" s="393" t="s">
        <v>201</v>
      </c>
      <c r="C16" s="383"/>
      <c r="D16" s="384" t="s">
        <v>28</v>
      </c>
      <c r="E16" s="384">
        <v>1</v>
      </c>
      <c r="F16" s="385"/>
      <c r="G16" s="386"/>
      <c r="H16" s="385">
        <f t="shared" si="0"/>
        <v>0</v>
      </c>
      <c r="I16" s="387">
        <f t="shared" si="1"/>
        <v>0</v>
      </c>
      <c r="J16" s="388">
        <f t="shared" si="2"/>
        <v>0</v>
      </c>
      <c r="K16" s="396" t="s">
        <v>51</v>
      </c>
      <c r="L16" s="557" t="s">
        <v>250</v>
      </c>
      <c r="M16" s="343"/>
      <c r="N16" s="512">
        <v>24</v>
      </c>
    </row>
    <row r="17" spans="1:14" ht="81.75" customHeight="1">
      <c r="A17" s="379" t="s">
        <v>26</v>
      </c>
      <c r="B17" s="393" t="s">
        <v>202</v>
      </c>
      <c r="C17" s="383"/>
      <c r="D17" s="384" t="s">
        <v>41</v>
      </c>
      <c r="E17" s="384">
        <v>92</v>
      </c>
      <c r="F17" s="385"/>
      <c r="G17" s="386"/>
      <c r="H17" s="385">
        <f t="shared" si="0"/>
        <v>0</v>
      </c>
      <c r="I17" s="387">
        <f t="shared" si="1"/>
        <v>0</v>
      </c>
      <c r="J17" s="388">
        <f t="shared" si="2"/>
        <v>0</v>
      </c>
      <c r="K17" s="394" t="s">
        <v>190</v>
      </c>
      <c r="L17" s="557"/>
      <c r="M17" s="255"/>
      <c r="N17" s="512"/>
    </row>
    <row r="18" spans="1:14" ht="55.5" customHeight="1">
      <c r="A18" s="379" t="s">
        <v>36</v>
      </c>
      <c r="B18" s="393" t="s">
        <v>203</v>
      </c>
      <c r="C18" s="383"/>
      <c r="D18" s="384" t="s">
        <v>28</v>
      </c>
      <c r="E18" s="384">
        <v>16</v>
      </c>
      <c r="F18" s="385"/>
      <c r="G18" s="386"/>
      <c r="H18" s="385">
        <f t="shared" si="0"/>
        <v>0</v>
      </c>
      <c r="I18" s="387">
        <f t="shared" si="1"/>
        <v>0</v>
      </c>
      <c r="J18" s="388">
        <f t="shared" si="2"/>
        <v>0</v>
      </c>
      <c r="K18" s="396" t="s">
        <v>101</v>
      </c>
      <c r="L18" s="557" t="s">
        <v>250</v>
      </c>
      <c r="M18" s="559"/>
      <c r="N18" s="560">
        <v>30</v>
      </c>
    </row>
    <row r="19" spans="1:14" ht="93" customHeight="1">
      <c r="A19" s="381" t="s">
        <v>171</v>
      </c>
      <c r="B19" s="393" t="s">
        <v>204</v>
      </c>
      <c r="C19" s="383"/>
      <c r="D19" s="384" t="s">
        <v>28</v>
      </c>
      <c r="E19" s="384">
        <v>17</v>
      </c>
      <c r="F19" s="385"/>
      <c r="G19" s="386"/>
      <c r="H19" s="385">
        <f t="shared" si="0"/>
        <v>0</v>
      </c>
      <c r="I19" s="387">
        <f t="shared" si="1"/>
        <v>0</v>
      </c>
      <c r="J19" s="388">
        <f t="shared" si="2"/>
        <v>0</v>
      </c>
      <c r="K19" s="394" t="s">
        <v>190</v>
      </c>
      <c r="L19" s="379"/>
      <c r="M19" s="561"/>
      <c r="N19" s="512"/>
    </row>
    <row r="20" spans="1:14" ht="93" customHeight="1">
      <c r="A20" s="381" t="s">
        <v>180</v>
      </c>
      <c r="B20" s="393" t="s">
        <v>205</v>
      </c>
      <c r="C20" s="383"/>
      <c r="D20" s="384" t="s">
        <v>41</v>
      </c>
      <c r="E20" s="384">
        <v>80</v>
      </c>
      <c r="F20" s="385"/>
      <c r="G20" s="386"/>
      <c r="H20" s="385">
        <f t="shared" si="0"/>
        <v>0</v>
      </c>
      <c r="I20" s="387">
        <f t="shared" si="1"/>
        <v>0</v>
      </c>
      <c r="J20" s="388">
        <f t="shared" si="2"/>
        <v>0</v>
      </c>
      <c r="K20" s="394" t="s">
        <v>190</v>
      </c>
      <c r="L20" s="379"/>
      <c r="M20" s="562"/>
      <c r="N20" s="512"/>
    </row>
    <row r="21" spans="1:14" ht="81" customHeight="1">
      <c r="A21" s="397" t="s">
        <v>182</v>
      </c>
      <c r="B21" s="398" t="s">
        <v>206</v>
      </c>
      <c r="C21" s="399"/>
      <c r="D21" s="400" t="s">
        <v>41</v>
      </c>
      <c r="E21" s="400">
        <v>6</v>
      </c>
      <c r="F21" s="401"/>
      <c r="G21" s="402"/>
      <c r="H21" s="385">
        <f t="shared" si="0"/>
        <v>0</v>
      </c>
      <c r="I21" s="387">
        <f t="shared" si="1"/>
        <v>0</v>
      </c>
      <c r="J21" s="388">
        <f t="shared" si="2"/>
        <v>0</v>
      </c>
      <c r="K21" s="392" t="s">
        <v>101</v>
      </c>
      <c r="L21" s="568" t="s">
        <v>250</v>
      </c>
      <c r="M21" s="562"/>
      <c r="N21" s="512">
        <v>30</v>
      </c>
    </row>
    <row r="22" spans="1:14" ht="79.5" customHeight="1">
      <c r="A22" s="381" t="s">
        <v>184</v>
      </c>
      <c r="B22" s="393" t="s">
        <v>207</v>
      </c>
      <c r="C22" s="383"/>
      <c r="D22" s="384" t="s">
        <v>41</v>
      </c>
      <c r="E22" s="384">
        <v>3</v>
      </c>
      <c r="F22" s="385"/>
      <c r="G22" s="386"/>
      <c r="H22" s="385">
        <f t="shared" si="0"/>
        <v>0</v>
      </c>
      <c r="I22" s="387">
        <f t="shared" si="1"/>
        <v>0</v>
      </c>
      <c r="J22" s="388">
        <f t="shared" si="2"/>
        <v>0</v>
      </c>
      <c r="K22" s="294" t="s">
        <v>101</v>
      </c>
      <c r="L22" s="558" t="s">
        <v>250</v>
      </c>
      <c r="M22" s="562"/>
      <c r="N22" s="512">
        <v>30</v>
      </c>
    </row>
    <row r="23" spans="1:14" ht="102">
      <c r="A23" s="381" t="s">
        <v>185</v>
      </c>
      <c r="B23" s="393" t="s">
        <v>208</v>
      </c>
      <c r="C23" s="383"/>
      <c r="D23" s="384" t="s">
        <v>41</v>
      </c>
      <c r="E23" s="384">
        <v>20</v>
      </c>
      <c r="F23" s="385"/>
      <c r="G23" s="386"/>
      <c r="H23" s="385">
        <f t="shared" si="0"/>
        <v>0</v>
      </c>
      <c r="I23" s="387">
        <f t="shared" si="1"/>
        <v>0</v>
      </c>
      <c r="J23" s="388">
        <f t="shared" si="2"/>
        <v>0</v>
      </c>
      <c r="K23" s="294" t="s">
        <v>190</v>
      </c>
      <c r="L23" s="563"/>
      <c r="M23" s="562"/>
      <c r="N23" s="512"/>
    </row>
    <row r="24" spans="1:14" ht="31.5" customHeight="1">
      <c r="A24" s="381" t="s">
        <v>209</v>
      </c>
      <c r="B24" s="393" t="s">
        <v>210</v>
      </c>
      <c r="C24" s="383"/>
      <c r="D24" s="384" t="s">
        <v>41</v>
      </c>
      <c r="E24" s="384">
        <v>4</v>
      </c>
      <c r="F24" s="385"/>
      <c r="G24" s="386"/>
      <c r="H24" s="385">
        <f t="shared" si="0"/>
        <v>0</v>
      </c>
      <c r="I24" s="387">
        <f t="shared" si="1"/>
        <v>0</v>
      </c>
      <c r="J24" s="388">
        <f t="shared" si="2"/>
        <v>0</v>
      </c>
      <c r="K24" s="294" t="s">
        <v>101</v>
      </c>
      <c r="L24" s="558" t="s">
        <v>250</v>
      </c>
      <c r="M24" s="562"/>
      <c r="N24" s="512">
        <v>30</v>
      </c>
    </row>
    <row r="25" spans="1:14" ht="31.5" customHeight="1">
      <c r="A25" s="381" t="s">
        <v>211</v>
      </c>
      <c r="B25" s="393" t="s">
        <v>212</v>
      </c>
      <c r="C25" s="383"/>
      <c r="D25" s="384" t="s">
        <v>41</v>
      </c>
      <c r="E25" s="384">
        <v>20</v>
      </c>
      <c r="F25" s="385"/>
      <c r="G25" s="386"/>
      <c r="H25" s="385">
        <f t="shared" si="0"/>
        <v>0</v>
      </c>
      <c r="I25" s="387">
        <f t="shared" si="1"/>
        <v>0</v>
      </c>
      <c r="J25" s="388">
        <f t="shared" si="2"/>
        <v>0</v>
      </c>
      <c r="K25" s="294" t="s">
        <v>101</v>
      </c>
      <c r="L25" s="558" t="s">
        <v>250</v>
      </c>
      <c r="M25" s="562"/>
      <c r="N25" s="512">
        <v>30</v>
      </c>
    </row>
    <row r="26" spans="1:14" ht="97.5" customHeight="1">
      <c r="A26" s="381" t="s">
        <v>213</v>
      </c>
      <c r="B26" s="393" t="s">
        <v>214</v>
      </c>
      <c r="C26" s="383"/>
      <c r="D26" s="384" t="s">
        <v>41</v>
      </c>
      <c r="E26" s="384">
        <v>4</v>
      </c>
      <c r="F26" s="385"/>
      <c r="G26" s="386"/>
      <c r="H26" s="385">
        <f t="shared" si="0"/>
        <v>0</v>
      </c>
      <c r="I26" s="387">
        <f t="shared" si="1"/>
        <v>0</v>
      </c>
      <c r="J26" s="388">
        <f t="shared" si="2"/>
        <v>0</v>
      </c>
      <c r="K26" s="294" t="s">
        <v>190</v>
      </c>
      <c r="L26" s="563"/>
      <c r="M26" s="562"/>
      <c r="N26" s="512"/>
    </row>
    <row r="27" spans="1:14" ht="31.5" customHeight="1">
      <c r="A27" s="381">
        <v>22</v>
      </c>
      <c r="B27" s="393" t="s">
        <v>215</v>
      </c>
      <c r="C27" s="383"/>
      <c r="D27" s="384" t="s">
        <v>41</v>
      </c>
      <c r="E27" s="384">
        <v>2</v>
      </c>
      <c r="F27" s="385"/>
      <c r="G27" s="386"/>
      <c r="H27" s="385">
        <f t="shared" si="0"/>
        <v>0</v>
      </c>
      <c r="I27" s="387">
        <f t="shared" si="1"/>
        <v>0</v>
      </c>
      <c r="J27" s="388">
        <f t="shared" si="2"/>
        <v>0</v>
      </c>
      <c r="K27" s="294" t="s">
        <v>101</v>
      </c>
      <c r="L27" s="558" t="s">
        <v>250</v>
      </c>
      <c r="M27" s="562"/>
      <c r="N27" s="512">
        <v>30</v>
      </c>
    </row>
    <row r="28" spans="1:14" ht="147" customHeight="1">
      <c r="A28" s="381" t="s">
        <v>216</v>
      </c>
      <c r="B28" s="393" t="s">
        <v>217</v>
      </c>
      <c r="C28" s="383"/>
      <c r="D28" s="384" t="s">
        <v>41</v>
      </c>
      <c r="E28" s="384">
        <v>8</v>
      </c>
      <c r="F28" s="385"/>
      <c r="G28" s="386"/>
      <c r="H28" s="385">
        <f t="shared" si="0"/>
        <v>0</v>
      </c>
      <c r="I28" s="387">
        <f t="shared" si="1"/>
        <v>0</v>
      </c>
      <c r="J28" s="388">
        <f t="shared" si="2"/>
        <v>0</v>
      </c>
      <c r="K28" s="294" t="s">
        <v>51</v>
      </c>
      <c r="L28" s="558" t="s">
        <v>254</v>
      </c>
      <c r="M28" s="562"/>
      <c r="N28" s="512">
        <v>36</v>
      </c>
    </row>
    <row r="29" spans="1:14" ht="12.75">
      <c r="A29" s="379"/>
      <c r="B29" s="343"/>
      <c r="C29" s="343"/>
      <c r="D29" s="343"/>
      <c r="E29" s="343"/>
      <c r="F29" s="403"/>
      <c r="G29" s="403"/>
      <c r="H29" s="404" t="s">
        <v>30</v>
      </c>
      <c r="I29" s="405">
        <f>SUM(I6:I28)</f>
        <v>0</v>
      </c>
      <c r="J29" s="606">
        <f>SUM(J6:J28)</f>
        <v>0</v>
      </c>
      <c r="K29" s="343"/>
      <c r="L29" s="566"/>
      <c r="M29" s="562"/>
      <c r="N29" s="532">
        <f>SUM(N6:N28)</f>
        <v>420</v>
      </c>
    </row>
    <row r="30" spans="1:13" ht="12.75">
      <c r="A30" s="406"/>
      <c r="B30" s="343"/>
      <c r="C30" s="343"/>
      <c r="D30" s="343"/>
      <c r="E30" s="343"/>
      <c r="F30" s="404"/>
      <c r="G30" s="343"/>
      <c r="H30" s="407" t="s">
        <v>54</v>
      </c>
      <c r="I30" s="405">
        <f>J29-I29</f>
        <v>0</v>
      </c>
      <c r="J30" s="404"/>
      <c r="K30" s="343"/>
      <c r="L30" s="343"/>
      <c r="M30" s="286"/>
    </row>
    <row r="31" spans="1:13" ht="12.75">
      <c r="A31" s="286"/>
      <c r="B31" s="344"/>
      <c r="C31" s="344"/>
      <c r="D31" s="286"/>
      <c r="E31" s="286"/>
      <c r="F31" s="286"/>
      <c r="G31" s="286"/>
      <c r="H31" s="286"/>
      <c r="I31" s="286"/>
      <c r="J31" s="286"/>
      <c r="K31" s="286"/>
      <c r="L31" s="286"/>
      <c r="M31" s="286"/>
    </row>
    <row r="32" spans="1:13" ht="12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  <row r="33" spans="1:13" ht="12.7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</row>
    <row r="34" spans="1:13" ht="12.75">
      <c r="A34" s="286"/>
      <c r="B34" s="286"/>
      <c r="C34" s="286"/>
      <c r="D34" s="286"/>
      <c r="E34" s="286"/>
      <c r="F34" s="286"/>
      <c r="G34" s="286"/>
      <c r="H34" s="286"/>
      <c r="I34" s="322" t="s">
        <v>113</v>
      </c>
      <c r="J34" s="286"/>
      <c r="K34" s="286"/>
      <c r="L34" s="286"/>
      <c r="M34" s="286"/>
    </row>
    <row r="35" spans="1:13" ht="12.75">
      <c r="A35" s="286"/>
      <c r="B35" s="286"/>
      <c r="C35" s="286"/>
      <c r="D35" s="286"/>
      <c r="E35" s="286"/>
      <c r="F35" s="286"/>
      <c r="G35" s="286"/>
      <c r="H35" s="286"/>
      <c r="I35" s="322" t="s">
        <v>114</v>
      </c>
      <c r="J35" s="286"/>
      <c r="K35" s="286"/>
      <c r="L35" s="286"/>
      <c r="M35" s="286"/>
    </row>
    <row r="36" spans="1:13" ht="15.75">
      <c r="A36" s="286"/>
      <c r="B36" s="596" t="s">
        <v>274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</row>
    <row r="37" spans="1:13" ht="12.7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</row>
    <row r="38" spans="1:13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</row>
    <row r="39" spans="1:13" ht="12.7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</row>
    <row r="40" spans="1:13" ht="12.75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</row>
    <row r="41" spans="1:13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</row>
    <row r="42" spans="1:13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</row>
    <row r="43" spans="1:13" ht="12.7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1:13" ht="12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3" ht="12.7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</row>
    <row r="46" spans="1:13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</row>
    <row r="47" spans="1:13" ht="12.75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</row>
    <row r="48" spans="1:13" ht="12.75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1:13" ht="12.7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</row>
    <row r="50" spans="1:13" ht="12.75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  <row r="51" spans="1:13" ht="12.75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</row>
    <row r="52" spans="1:13" ht="12.75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</row>
    <row r="53" spans="1:13" ht="12.75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</row>
    <row r="54" spans="1:13" ht="12.75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</row>
    <row r="55" spans="1:13" ht="12.75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</row>
    <row r="56" spans="1:13" ht="12.75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</row>
    <row r="57" spans="1:13" ht="12.7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</row>
    <row r="58" spans="1:13" ht="12.7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</row>
    <row r="59" spans="1:13" ht="12.7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</row>
    <row r="60" spans="1:13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</row>
    <row r="61" spans="1:13" ht="12.7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</row>
    <row r="62" spans="1:13" ht="12.75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</row>
    <row r="63" spans="1:13" ht="12.75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</row>
    <row r="64" spans="1:13" ht="12.75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</row>
    <row r="65" spans="1:13" ht="12.75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</row>
    <row r="66" spans="1:13" ht="12.75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</row>
    <row r="67" spans="1:13" ht="12.75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  <row r="68" spans="1:13" ht="12.75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</row>
    <row r="69" spans="1:13" ht="12.75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</row>
    <row r="71" spans="1:13" ht="12.75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</row>
    <row r="72" spans="1:13" ht="12.75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</row>
    <row r="73" spans="1:13" ht="12.7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</row>
    <row r="74" spans="1:13" ht="12.75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</row>
    <row r="75" spans="1:13" ht="12.75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</row>
    <row r="76" spans="1:13" ht="12.75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</row>
    <row r="77" spans="1:13" ht="12.75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</row>
    <row r="78" spans="1:13" ht="12.75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</row>
    <row r="79" spans="1:13" ht="12.75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</row>
    <row r="80" spans="1:13" ht="12.75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</row>
    <row r="81" spans="1:13" ht="12.75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</row>
    <row r="82" spans="1:13" ht="12.75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</row>
    <row r="83" spans="1:13" ht="12.75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</row>
    <row r="84" spans="1:13" ht="12.75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</row>
    <row r="85" spans="1:13" ht="12.75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</row>
    <row r="86" spans="1:13" ht="12.75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</row>
    <row r="87" spans="1:13" ht="12.75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</row>
    <row r="88" spans="1:13" ht="12.75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</row>
    <row r="89" spans="1:13" ht="12.75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</row>
    <row r="90" spans="1:13" ht="12.75">
      <c r="A90" s="286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</row>
    <row r="91" spans="1:13" ht="12.75">
      <c r="A91" s="286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</row>
    <row r="92" spans="1:13" ht="12.75">
      <c r="A92" s="286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</row>
    <row r="93" spans="1:13" ht="12.75">
      <c r="A93" s="286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</row>
    <row r="94" spans="1:13" ht="12.75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</row>
    <row r="95" spans="1:13" ht="12.75">
      <c r="A95" s="286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</row>
    <row r="96" spans="1:13" ht="12.75">
      <c r="A96" s="286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</row>
    <row r="97" spans="1:13" ht="12.75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</row>
    <row r="98" spans="1:13" ht="12.75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</row>
    <row r="99" spans="1:13" ht="12.75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</row>
    <row r="100" spans="1:13" ht="12.75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</row>
    <row r="101" spans="1:13" ht="12.75">
      <c r="A101" s="286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</row>
    <row r="102" spans="1:13" ht="12.75">
      <c r="A102" s="286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</row>
    <row r="103" spans="1:13" ht="12.75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</row>
    <row r="104" spans="1:13" ht="12.75">
      <c r="A104" s="28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</row>
    <row r="105" spans="1:13" ht="12.75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</row>
    <row r="106" spans="1:13" ht="12.75">
      <c r="A106" s="286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</row>
    <row r="107" spans="1:13" ht="12.75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</row>
    <row r="108" spans="1:13" ht="12.75">
      <c r="A108" s="286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</row>
    <row r="109" spans="1:13" ht="12.75">
      <c r="A109" s="286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</row>
    <row r="110" spans="1:13" ht="12.75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</row>
    <row r="111" spans="1:13" ht="12.75">
      <c r="A111" s="286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</row>
    <row r="112" spans="1:13" ht="12.75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</row>
    <row r="113" spans="1:13" ht="12.75">
      <c r="A113" s="286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</row>
    <row r="114" spans="1:13" ht="12.75">
      <c r="A114" s="286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</row>
    <row r="115" spans="1:13" ht="12.75">
      <c r="A115" s="286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</row>
    <row r="116" spans="1:13" ht="12.75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</row>
    <row r="117" spans="1:13" ht="12.75">
      <c r="A117" s="286"/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</row>
    <row r="118" spans="1:13" ht="12.75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</row>
    <row r="119" spans="1:13" ht="12.75">
      <c r="A119" s="286"/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</row>
    <row r="120" spans="1:13" ht="12.75">
      <c r="A120" s="286"/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</row>
    <row r="121" spans="1:13" ht="12.75">
      <c r="A121" s="286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</row>
    <row r="122" spans="1:13" ht="12.75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</row>
    <row r="123" spans="1:13" ht="12.75">
      <c r="A123" s="286"/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</row>
    <row r="124" spans="1:13" ht="12.75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</row>
    <row r="125" spans="1:13" ht="12.75">
      <c r="A125" s="286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</row>
    <row r="126" spans="1:13" ht="12.75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</row>
    <row r="127" spans="1:13" ht="12.75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</row>
    <row r="128" spans="1:13" ht="12.75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</row>
    <row r="129" spans="1:13" ht="12.75">
      <c r="A129" s="286"/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</row>
    <row r="130" spans="1:13" ht="12.75">
      <c r="A130" s="286"/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</row>
    <row r="131" spans="1:13" ht="12.75">
      <c r="A131" s="286"/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</row>
    <row r="132" spans="1:13" ht="12.75">
      <c r="A132" s="286"/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</row>
    <row r="133" spans="1:13" ht="12.75">
      <c r="A133" s="286"/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</row>
    <row r="134" spans="1:13" ht="12.75">
      <c r="A134" s="286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</row>
    <row r="135" spans="1:13" ht="12.75">
      <c r="A135" s="286"/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</row>
    <row r="136" spans="1:13" ht="12.75">
      <c r="A136" s="286"/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</row>
    <row r="137" spans="1:13" ht="12.75">
      <c r="A137" s="286"/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</row>
    <row r="138" spans="1:13" ht="12.75">
      <c r="A138" s="286"/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</row>
    <row r="139" spans="1:13" ht="12.75">
      <c r="A139" s="286"/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</row>
    <row r="140" spans="1:13" ht="12.75">
      <c r="A140" s="286"/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</row>
    <row r="141" spans="1:13" ht="12.75">
      <c r="A141" s="286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</row>
    <row r="142" spans="1:13" ht="12.75">
      <c r="A142" s="28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</row>
    <row r="143" spans="1:13" ht="12.75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</row>
    <row r="144" spans="1:13" ht="12.75">
      <c r="A144" s="286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</row>
    <row r="145" spans="1:13" ht="12.75">
      <c r="A145" s="286"/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</row>
    <row r="146" spans="1:13" ht="12.75">
      <c r="A146" s="286"/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</row>
    <row r="147" spans="1:13" ht="12.75">
      <c r="A147" s="286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</row>
    <row r="148" spans="1:13" ht="12.75">
      <c r="A148" s="286"/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</row>
    <row r="149" spans="1:13" ht="12.75">
      <c r="A149" s="286"/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</row>
    <row r="150" spans="1:13" ht="12.75">
      <c r="A150" s="286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</row>
    <row r="151" spans="1:13" ht="12.75">
      <c r="A151" s="286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</row>
    <row r="152" spans="1:13" ht="12.75">
      <c r="A152" s="286"/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</row>
    <row r="153" spans="1:13" ht="12.75">
      <c r="A153" s="286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</row>
    <row r="154" spans="1:13" ht="12.75">
      <c r="A154" s="286"/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</row>
    <row r="155" spans="1:13" ht="12.75">
      <c r="A155" s="286"/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</row>
    <row r="156" spans="1:13" ht="12.75">
      <c r="A156" s="286"/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</row>
    <row r="157" spans="1:13" ht="12.75">
      <c r="A157" s="286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</row>
    <row r="158" spans="1:13" ht="12.75">
      <c r="A158" s="286"/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</row>
    <row r="159" spans="1:13" ht="12.75">
      <c r="A159" s="286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</row>
    <row r="160" spans="1:13" ht="12.75">
      <c r="A160" s="286"/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</row>
    <row r="161" spans="1:13" ht="12.75">
      <c r="A161" s="286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</row>
    <row r="162" spans="1:13" ht="12.75">
      <c r="A162" s="286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</row>
    <row r="163" spans="1:13" ht="12.75">
      <c r="A163" s="286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38"/>
  <sheetViews>
    <sheetView zoomScale="70" zoomScaleNormal="70" zoomScalePageLayoutView="0" workbookViewId="0" topLeftCell="A1">
      <selection activeCell="F8" sqref="F8:G8"/>
    </sheetView>
  </sheetViews>
  <sheetFormatPr defaultColWidth="9.140625" defaultRowHeight="12.75"/>
  <cols>
    <col min="1" max="1" width="4.57421875" style="408" customWidth="1"/>
    <col min="2" max="2" width="49.57421875" style="0" customWidth="1"/>
    <col min="3" max="3" width="10.140625" style="0" customWidth="1"/>
    <col min="4" max="4" width="4.57421875" style="0" customWidth="1"/>
    <col min="5" max="5" width="8.140625" style="0" customWidth="1"/>
    <col min="6" max="6" width="10.00390625" style="0" customWidth="1"/>
    <col min="7" max="7" width="7.28125" style="0" customWidth="1"/>
    <col min="8" max="8" width="11.00390625" style="0" customWidth="1"/>
    <col min="9" max="9" width="11.421875" style="0" customWidth="1"/>
    <col min="10" max="10" width="10.140625" style="0" customWidth="1"/>
    <col min="11" max="11" width="13.57421875" style="0" customWidth="1"/>
    <col min="12" max="12" width="14.140625" style="0" customWidth="1"/>
    <col min="13" max="13" width="14.57421875" style="0" customWidth="1"/>
    <col min="14" max="14" width="13.57421875" style="0" customWidth="1"/>
  </cols>
  <sheetData>
    <row r="2" ht="12.75">
      <c r="B2" s="409"/>
    </row>
    <row r="3" ht="12.75">
      <c r="H3" s="410" t="s">
        <v>218</v>
      </c>
    </row>
    <row r="4" spans="1:17" ht="27.75" customHeight="1">
      <c r="A4" s="411"/>
      <c r="B4" s="412" t="s">
        <v>219</v>
      </c>
      <c r="C4" s="413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</row>
    <row r="5" spans="1:17" ht="15.75" customHeight="1">
      <c r="A5" s="411"/>
      <c r="B5" s="413"/>
      <c r="C5" s="413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</row>
    <row r="6" spans="1:17" ht="102">
      <c r="A6" s="415" t="s">
        <v>4</v>
      </c>
      <c r="B6" s="415" t="s">
        <v>5</v>
      </c>
      <c r="C6" s="416" t="s">
        <v>6</v>
      </c>
      <c r="D6" s="415" t="s">
        <v>7</v>
      </c>
      <c r="E6" s="415" t="s">
        <v>8</v>
      </c>
      <c r="F6" s="416" t="s">
        <v>9</v>
      </c>
      <c r="G6" s="416" t="s">
        <v>10</v>
      </c>
      <c r="H6" s="416" t="s">
        <v>11</v>
      </c>
      <c r="I6" s="416" t="s">
        <v>12</v>
      </c>
      <c r="J6" s="576" t="s">
        <v>13</v>
      </c>
      <c r="K6" s="578" t="s">
        <v>14</v>
      </c>
      <c r="L6" s="578" t="s">
        <v>249</v>
      </c>
      <c r="M6" s="501" t="s">
        <v>258</v>
      </c>
      <c r="N6" s="490" t="s">
        <v>257</v>
      </c>
      <c r="O6" s="414"/>
      <c r="P6" s="414"/>
      <c r="Q6" s="414"/>
    </row>
    <row r="7" spans="1:17" ht="18.75">
      <c r="A7" s="415">
        <v>1</v>
      </c>
      <c r="B7" s="415">
        <v>2</v>
      </c>
      <c r="C7" s="415">
        <v>3</v>
      </c>
      <c r="D7" s="415">
        <v>4</v>
      </c>
      <c r="E7" s="415">
        <v>5</v>
      </c>
      <c r="F7" s="415">
        <v>6</v>
      </c>
      <c r="G7" s="415">
        <v>7</v>
      </c>
      <c r="H7" s="415">
        <v>8</v>
      </c>
      <c r="I7" s="415">
        <v>9</v>
      </c>
      <c r="J7" s="415">
        <v>10</v>
      </c>
      <c r="K7" s="577">
        <v>11</v>
      </c>
      <c r="L7" s="577">
        <v>12</v>
      </c>
      <c r="M7" s="379">
        <v>13</v>
      </c>
      <c r="N7" s="379">
        <v>14</v>
      </c>
      <c r="O7" s="414"/>
      <c r="P7" s="414"/>
      <c r="Q7" s="414"/>
    </row>
    <row r="8" spans="1:17" ht="18.75">
      <c r="A8" s="418">
        <v>1</v>
      </c>
      <c r="B8" s="419" t="s">
        <v>220</v>
      </c>
      <c r="C8" s="420"/>
      <c r="D8" s="421" t="s">
        <v>41</v>
      </c>
      <c r="E8" s="421">
        <v>18</v>
      </c>
      <c r="F8" s="422"/>
      <c r="G8" s="423"/>
      <c r="H8" s="424">
        <f aca="true" t="shared" si="0" ref="H8:H14">(F8*G8)+F8</f>
        <v>0</v>
      </c>
      <c r="I8" s="424">
        <f aca="true" t="shared" si="1" ref="I8:I15">(E8*F8)</f>
        <v>0</v>
      </c>
      <c r="J8" s="571">
        <f aca="true" t="shared" si="2" ref="J8:J15">(I8*G8)+I8</f>
        <v>0</v>
      </c>
      <c r="K8" s="480" t="s">
        <v>51</v>
      </c>
      <c r="L8" s="480" t="s">
        <v>250</v>
      </c>
      <c r="M8" s="573"/>
      <c r="N8" s="512">
        <v>24</v>
      </c>
      <c r="O8" s="414"/>
      <c r="P8" s="414"/>
      <c r="Q8" s="414"/>
    </row>
    <row r="9" spans="1:17" ht="18.75">
      <c r="A9" s="418">
        <v>2</v>
      </c>
      <c r="B9" s="419" t="s">
        <v>221</v>
      </c>
      <c r="C9" s="420"/>
      <c r="D9" s="421" t="s">
        <v>41</v>
      </c>
      <c r="E9" s="421">
        <v>3</v>
      </c>
      <c r="F9" s="422"/>
      <c r="G9" s="423"/>
      <c r="H9" s="424">
        <f t="shared" si="0"/>
        <v>0</v>
      </c>
      <c r="I9" s="424">
        <f t="shared" si="1"/>
        <v>0</v>
      </c>
      <c r="J9" s="571">
        <f t="shared" si="2"/>
        <v>0</v>
      </c>
      <c r="K9" s="480" t="s">
        <v>51</v>
      </c>
      <c r="L9" s="480" t="s">
        <v>250</v>
      </c>
      <c r="M9" s="573"/>
      <c r="N9" s="512">
        <v>24</v>
      </c>
      <c r="O9" s="414"/>
      <c r="P9" s="414"/>
      <c r="Q9" s="414"/>
    </row>
    <row r="10" spans="1:17" ht="36.75">
      <c r="A10" s="418">
        <v>3</v>
      </c>
      <c r="B10" s="419" t="s">
        <v>222</v>
      </c>
      <c r="C10" s="420"/>
      <c r="D10" s="421" t="s">
        <v>41</v>
      </c>
      <c r="E10" s="421">
        <v>20</v>
      </c>
      <c r="F10" s="422"/>
      <c r="G10" s="423"/>
      <c r="H10" s="424">
        <f t="shared" si="0"/>
        <v>0</v>
      </c>
      <c r="I10" s="424">
        <f t="shared" si="1"/>
        <v>0</v>
      </c>
      <c r="J10" s="571">
        <f t="shared" si="2"/>
        <v>0</v>
      </c>
      <c r="K10" s="480" t="s">
        <v>101</v>
      </c>
      <c r="L10" s="480" t="s">
        <v>250</v>
      </c>
      <c r="M10" s="574"/>
      <c r="N10" s="512">
        <v>30</v>
      </c>
      <c r="O10" s="414"/>
      <c r="P10" s="414"/>
      <c r="Q10" s="414"/>
    </row>
    <row r="11" spans="1:17" ht="36.75">
      <c r="A11" s="418">
        <v>4</v>
      </c>
      <c r="B11" s="419" t="s">
        <v>223</v>
      </c>
      <c r="C11" s="420"/>
      <c r="D11" s="421" t="s">
        <v>41</v>
      </c>
      <c r="E11" s="421">
        <v>4</v>
      </c>
      <c r="F11" s="422"/>
      <c r="G11" s="423"/>
      <c r="H11" s="424">
        <f t="shared" si="0"/>
        <v>0</v>
      </c>
      <c r="I11" s="424">
        <f t="shared" si="1"/>
        <v>0</v>
      </c>
      <c r="J11" s="571">
        <f t="shared" si="2"/>
        <v>0</v>
      </c>
      <c r="K11" s="480" t="s">
        <v>51</v>
      </c>
      <c r="L11" s="480" t="s">
        <v>250</v>
      </c>
      <c r="M11" s="575"/>
      <c r="N11" s="512">
        <v>24</v>
      </c>
      <c r="O11" s="414"/>
      <c r="P11" s="414"/>
      <c r="Q11" s="414"/>
    </row>
    <row r="12" spans="1:17" ht="18.75">
      <c r="A12" s="418">
        <v>5</v>
      </c>
      <c r="B12" s="419" t="s">
        <v>224</v>
      </c>
      <c r="C12" s="420"/>
      <c r="D12" s="421" t="s">
        <v>41</v>
      </c>
      <c r="E12" s="421">
        <v>2</v>
      </c>
      <c r="F12" s="422"/>
      <c r="G12" s="423"/>
      <c r="H12" s="424">
        <f t="shared" si="0"/>
        <v>0</v>
      </c>
      <c r="I12" s="424">
        <f t="shared" si="1"/>
        <v>0</v>
      </c>
      <c r="J12" s="571">
        <f t="shared" si="2"/>
        <v>0</v>
      </c>
      <c r="K12" s="480" t="s">
        <v>51</v>
      </c>
      <c r="L12" s="480" t="s">
        <v>250</v>
      </c>
      <c r="M12" s="575"/>
      <c r="N12" s="512">
        <v>24</v>
      </c>
      <c r="O12" s="414"/>
      <c r="P12" s="414"/>
      <c r="Q12" s="414"/>
    </row>
    <row r="13" spans="1:17" ht="36.75">
      <c r="A13" s="418">
        <v>6</v>
      </c>
      <c r="B13" s="419" t="s">
        <v>225</v>
      </c>
      <c r="C13" s="420"/>
      <c r="D13" s="421" t="s">
        <v>41</v>
      </c>
      <c r="E13" s="421">
        <v>1</v>
      </c>
      <c r="F13" s="422"/>
      <c r="G13" s="423"/>
      <c r="H13" s="424">
        <f t="shared" si="0"/>
        <v>0</v>
      </c>
      <c r="I13" s="424">
        <f t="shared" si="1"/>
        <v>0</v>
      </c>
      <c r="J13" s="571">
        <f t="shared" si="2"/>
        <v>0</v>
      </c>
      <c r="K13" s="480" t="s">
        <v>51</v>
      </c>
      <c r="L13" s="480" t="s">
        <v>250</v>
      </c>
      <c r="M13" s="575"/>
      <c r="N13" s="512">
        <v>24</v>
      </c>
      <c r="O13" s="414"/>
      <c r="P13" s="414"/>
      <c r="Q13" s="414"/>
    </row>
    <row r="14" spans="1:17" ht="36.75">
      <c r="A14" s="418">
        <v>7</v>
      </c>
      <c r="B14" s="419" t="s">
        <v>226</v>
      </c>
      <c r="C14" s="420"/>
      <c r="D14" s="421" t="s">
        <v>41</v>
      </c>
      <c r="E14" s="421">
        <v>1</v>
      </c>
      <c r="F14" s="422"/>
      <c r="G14" s="423"/>
      <c r="H14" s="424">
        <f t="shared" si="0"/>
        <v>0</v>
      </c>
      <c r="I14" s="424">
        <f t="shared" si="1"/>
        <v>0</v>
      </c>
      <c r="J14" s="571">
        <f t="shared" si="2"/>
        <v>0</v>
      </c>
      <c r="K14" s="480" t="s">
        <v>51</v>
      </c>
      <c r="L14" s="480" t="s">
        <v>250</v>
      </c>
      <c r="M14" s="575"/>
      <c r="N14" s="512">
        <v>24</v>
      </c>
      <c r="O14" s="414"/>
      <c r="P14" s="414"/>
      <c r="Q14" s="414"/>
    </row>
    <row r="15" spans="1:17" ht="28.5" customHeight="1">
      <c r="A15" s="426">
        <v>8</v>
      </c>
      <c r="B15" s="419" t="s">
        <v>227</v>
      </c>
      <c r="C15" s="420"/>
      <c r="D15" s="421" t="s">
        <v>41</v>
      </c>
      <c r="E15" s="421">
        <v>2</v>
      </c>
      <c r="F15" s="422"/>
      <c r="G15" s="423"/>
      <c r="H15" s="427">
        <v>0</v>
      </c>
      <c r="I15" s="427">
        <f t="shared" si="1"/>
        <v>0</v>
      </c>
      <c r="J15" s="572">
        <f t="shared" si="2"/>
        <v>0</v>
      </c>
      <c r="K15" s="480" t="s">
        <v>51</v>
      </c>
      <c r="L15" s="480" t="s">
        <v>250</v>
      </c>
      <c r="M15" s="575"/>
      <c r="N15" s="512">
        <v>24</v>
      </c>
      <c r="O15" s="414"/>
      <c r="P15" s="414"/>
      <c r="Q15" s="414"/>
    </row>
    <row r="16" spans="1:17" ht="18.75">
      <c r="A16" s="426"/>
      <c r="B16" s="429" t="s">
        <v>30</v>
      </c>
      <c r="C16" s="429"/>
      <c r="D16" s="429"/>
      <c r="E16" s="429"/>
      <c r="F16" s="425"/>
      <c r="G16" s="425"/>
      <c r="H16" s="428"/>
      <c r="I16" s="428">
        <f>SUM(I8:I15)</f>
        <v>0</v>
      </c>
      <c r="J16" s="428">
        <f>SUM(J8:J15)</f>
        <v>0</v>
      </c>
      <c r="K16" s="467"/>
      <c r="L16" s="467"/>
      <c r="M16" s="467"/>
      <c r="N16" s="607">
        <f>SUM(N8:N15)</f>
        <v>198</v>
      </c>
      <c r="O16" s="414"/>
      <c r="P16" s="414"/>
      <c r="Q16" s="414"/>
    </row>
    <row r="17" spans="1:17" ht="18.75">
      <c r="A17" s="430"/>
      <c r="B17" s="431"/>
      <c r="C17" s="431"/>
      <c r="D17" s="431"/>
      <c r="E17" s="431"/>
      <c r="F17" s="432"/>
      <c r="G17" s="431"/>
      <c r="H17" s="429" t="s">
        <v>31</v>
      </c>
      <c r="I17" s="433">
        <f>J16-I16</f>
        <v>0</v>
      </c>
      <c r="J17" s="429"/>
      <c r="K17" s="431"/>
      <c r="L17" s="431"/>
      <c r="M17" s="431"/>
      <c r="N17" s="417"/>
      <c r="O17" s="414"/>
      <c r="P17" s="414"/>
      <c r="Q17" s="414"/>
    </row>
    <row r="18" spans="1:17" s="438" customFormat="1" ht="18.75">
      <c r="A18" s="434"/>
      <c r="B18" s="435" t="s">
        <v>228</v>
      </c>
      <c r="C18" s="435"/>
      <c r="D18" s="435"/>
      <c r="E18" s="435"/>
      <c r="F18" s="436"/>
      <c r="G18" s="435"/>
      <c r="H18" s="435"/>
      <c r="I18" s="436"/>
      <c r="J18" s="435"/>
      <c r="K18" s="435"/>
      <c r="L18" s="435"/>
      <c r="M18" s="435"/>
      <c r="N18" s="437"/>
      <c r="O18" s="437"/>
      <c r="P18" s="437"/>
      <c r="Q18" s="437"/>
    </row>
    <row r="19" spans="1:17" ht="15.75">
      <c r="A19" s="439"/>
      <c r="B19" s="440"/>
      <c r="C19" s="440"/>
      <c r="D19" s="440"/>
      <c r="E19" s="440"/>
      <c r="F19" s="441"/>
      <c r="G19" s="440"/>
      <c r="H19" s="440"/>
      <c r="I19" s="441"/>
      <c r="J19" s="440"/>
      <c r="K19" s="440"/>
      <c r="L19" s="440"/>
      <c r="M19" s="440"/>
      <c r="N19" s="414"/>
      <c r="O19" s="414"/>
      <c r="P19" s="414"/>
      <c r="Q19" s="414"/>
    </row>
    <row r="20" spans="1:17" ht="15.75">
      <c r="A20" s="439"/>
      <c r="B20" s="636" t="s">
        <v>275</v>
      </c>
      <c r="C20" s="636"/>
      <c r="D20" s="636"/>
      <c r="E20" s="636"/>
      <c r="F20" s="636"/>
      <c r="G20" s="636"/>
      <c r="H20" s="636"/>
      <c r="I20" s="441"/>
      <c r="J20" s="440"/>
      <c r="K20" s="440"/>
      <c r="L20" s="440"/>
      <c r="M20" s="440"/>
      <c r="N20" s="414"/>
      <c r="O20" s="414"/>
      <c r="P20" s="414"/>
      <c r="Q20" s="414"/>
    </row>
    <row r="21" spans="1:17" ht="15.75">
      <c r="A21" s="439"/>
      <c r="B21" s="440"/>
      <c r="C21" s="440"/>
      <c r="D21" s="440"/>
      <c r="E21" s="440"/>
      <c r="F21" s="441"/>
      <c r="G21" s="440"/>
      <c r="H21" s="440"/>
      <c r="I21" s="441"/>
      <c r="J21" s="440"/>
      <c r="K21" s="440"/>
      <c r="L21" s="440"/>
      <c r="M21" s="440"/>
      <c r="N21" s="414"/>
      <c r="O21" s="414"/>
      <c r="P21" s="414"/>
      <c r="Q21" s="414"/>
    </row>
    <row r="22" spans="1:17" ht="15.75">
      <c r="A22" s="439"/>
      <c r="B22" s="440"/>
      <c r="C22" s="440"/>
      <c r="D22" s="440"/>
      <c r="E22" s="440"/>
      <c r="F22" s="441"/>
      <c r="G22" s="440"/>
      <c r="H22" s="440"/>
      <c r="I22" s="441"/>
      <c r="J22" s="440"/>
      <c r="K22" s="440"/>
      <c r="L22" s="440"/>
      <c r="M22" s="440"/>
      <c r="N22" s="414"/>
      <c r="O22" s="414"/>
      <c r="P22" s="414"/>
      <c r="Q22" s="414"/>
    </row>
    <row r="23" spans="1:17" ht="15.75">
      <c r="A23" s="439"/>
      <c r="B23" s="440"/>
      <c r="C23" s="440"/>
      <c r="D23" s="440"/>
      <c r="E23" s="440"/>
      <c r="F23" s="441"/>
      <c r="G23" s="440"/>
      <c r="H23" s="440"/>
      <c r="I23" s="441"/>
      <c r="J23" s="440"/>
      <c r="K23" s="440"/>
      <c r="L23" s="440"/>
      <c r="M23" s="440"/>
      <c r="N23" s="414"/>
      <c r="O23" s="414"/>
      <c r="P23" s="414"/>
      <c r="Q23" s="414"/>
    </row>
    <row r="24" spans="1:17" ht="15.75">
      <c r="A24" s="439"/>
      <c r="B24" s="440"/>
      <c r="C24" s="440"/>
      <c r="D24" s="440"/>
      <c r="E24" s="440"/>
      <c r="F24" s="441"/>
      <c r="G24" s="440"/>
      <c r="H24" s="440"/>
      <c r="I24" s="441"/>
      <c r="J24" s="440"/>
      <c r="K24" s="440"/>
      <c r="L24" s="440"/>
      <c r="M24" s="440"/>
      <c r="N24" s="414"/>
      <c r="O24" s="414"/>
      <c r="P24" s="414"/>
      <c r="Q24" s="414"/>
    </row>
    <row r="25" spans="1:17" ht="15.75">
      <c r="A25" s="439"/>
      <c r="B25" s="440"/>
      <c r="C25" s="440"/>
      <c r="D25" s="440"/>
      <c r="E25" s="440"/>
      <c r="F25" s="441"/>
      <c r="G25" s="440"/>
      <c r="H25" s="440"/>
      <c r="I25" s="441"/>
      <c r="J25" s="440"/>
      <c r="K25" s="440"/>
      <c r="L25" s="440"/>
      <c r="M25" s="440"/>
      <c r="N25" s="414"/>
      <c r="O25" s="414"/>
      <c r="P25" s="414"/>
      <c r="Q25" s="414"/>
    </row>
    <row r="26" spans="1:17" ht="15.75">
      <c r="A26" s="439"/>
      <c r="B26" s="440"/>
      <c r="C26" s="440"/>
      <c r="D26" s="440"/>
      <c r="E26" s="440"/>
      <c r="F26" s="441"/>
      <c r="G26" s="440"/>
      <c r="H26" s="440"/>
      <c r="I26" s="441"/>
      <c r="J26" s="440"/>
      <c r="K26" s="440"/>
      <c r="L26" s="440"/>
      <c r="M26" s="440"/>
      <c r="N26" s="414"/>
      <c r="O26" s="414"/>
      <c r="P26" s="414"/>
      <c r="Q26" s="414"/>
    </row>
    <row r="27" spans="1:17" ht="15.75">
      <c r="A27" s="439"/>
      <c r="B27" s="440"/>
      <c r="C27" s="440"/>
      <c r="D27" s="440"/>
      <c r="E27" s="440"/>
      <c r="F27" s="441"/>
      <c r="G27" s="440"/>
      <c r="H27" s="440"/>
      <c r="I27" s="441"/>
      <c r="J27" s="440"/>
      <c r="K27" s="440"/>
      <c r="L27" s="440"/>
      <c r="M27" s="440"/>
      <c r="N27" s="414"/>
      <c r="O27" s="414"/>
      <c r="P27" s="414"/>
      <c r="Q27" s="414"/>
    </row>
    <row r="28" spans="1:17" ht="15.75">
      <c r="A28" s="439"/>
      <c r="B28" s="440"/>
      <c r="C28" s="440"/>
      <c r="D28" s="440"/>
      <c r="E28" s="440"/>
      <c r="F28" s="440"/>
      <c r="G28" s="440"/>
      <c r="H28" s="440"/>
      <c r="I28" s="441"/>
      <c r="J28" s="440"/>
      <c r="K28" s="440"/>
      <c r="L28" s="440"/>
      <c r="M28" s="440"/>
      <c r="N28" s="414"/>
      <c r="O28" s="414"/>
      <c r="P28" s="414"/>
      <c r="Q28" s="414"/>
    </row>
    <row r="29" spans="1:17" ht="15.75">
      <c r="A29" s="439"/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14"/>
      <c r="O29" s="414"/>
      <c r="P29" s="414"/>
      <c r="Q29" s="414"/>
    </row>
    <row r="30" spans="1:17" ht="15.75">
      <c r="A30" s="439"/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14"/>
      <c r="O30" s="414"/>
      <c r="P30" s="414"/>
      <c r="Q30" s="414"/>
    </row>
    <row r="31" spans="1:17" ht="15.75">
      <c r="A31" s="439"/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14"/>
      <c r="O31" s="414"/>
      <c r="P31" s="414"/>
      <c r="Q31" s="414"/>
    </row>
    <row r="32" spans="1:17" ht="15.75">
      <c r="A32" s="411"/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</row>
    <row r="33" spans="1:17" ht="15.75">
      <c r="A33" s="411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</row>
    <row r="34" spans="1:17" ht="15.75">
      <c r="A34" s="411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</row>
    <row r="35" spans="1:17" ht="15.75">
      <c r="A35" s="411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</row>
    <row r="36" spans="1:17" ht="15.75">
      <c r="A36" s="411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</row>
    <row r="37" spans="1:17" ht="15.75">
      <c r="A37" s="411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</row>
    <row r="38" spans="1:17" ht="15.75">
      <c r="A38" s="411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</row>
  </sheetData>
  <sheetProtection selectLockedCells="1" selectUnlockedCells="1"/>
  <mergeCells count="1">
    <mergeCell ref="B20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" sqref="L1"/>
    </sheetView>
  </sheetViews>
  <sheetFormatPr defaultColWidth="9.140625" defaultRowHeight="12.75"/>
  <cols>
    <col min="1" max="1" width="3.140625" style="0" customWidth="1"/>
    <col min="2" max="2" width="30.28125" style="0" customWidth="1"/>
    <col min="3" max="3" width="11.8515625" style="0" customWidth="1"/>
    <col min="4" max="4" width="4.28125" style="0" customWidth="1"/>
    <col min="5" max="5" width="4.7109375" style="0" customWidth="1"/>
    <col min="7" max="7" width="4.421875" style="0" customWidth="1"/>
    <col min="11" max="11" width="21.28125" style="0" customWidth="1"/>
    <col min="12" max="12" width="23.8515625" style="0" customWidth="1"/>
    <col min="13" max="13" width="16.421875" style="0" customWidth="1"/>
    <col min="14" max="14" width="13.28125" style="0" customWidth="1"/>
  </cols>
  <sheetData>
    <row r="1" spans="1:13" ht="15">
      <c r="A1" s="22"/>
      <c r="B1" s="22"/>
      <c r="C1" s="22"/>
      <c r="D1" s="22"/>
      <c r="F1" s="22"/>
      <c r="G1" s="22"/>
      <c r="J1" s="3" t="s">
        <v>34</v>
      </c>
      <c r="K1" s="22"/>
      <c r="L1" s="626" t="s">
        <v>281</v>
      </c>
      <c r="M1" s="25"/>
    </row>
    <row r="2" spans="1:13" ht="15.75">
      <c r="A2" s="26" t="s">
        <v>35</v>
      </c>
      <c r="B2" s="22"/>
      <c r="C2" s="22"/>
      <c r="D2" s="22"/>
      <c r="E2" s="22"/>
      <c r="F2" s="22"/>
      <c r="G2" s="22"/>
      <c r="H2" s="22"/>
      <c r="I2" s="27"/>
      <c r="J2" s="22"/>
      <c r="K2" s="22"/>
      <c r="L2" s="22"/>
      <c r="M2" s="25"/>
    </row>
    <row r="3" spans="1:13" ht="15.75">
      <c r="A3" s="28"/>
      <c r="B3" s="22"/>
      <c r="C3" s="26"/>
      <c r="D3" s="29"/>
      <c r="E3" s="29"/>
      <c r="F3" s="29"/>
      <c r="G3" s="29"/>
      <c r="H3" s="29"/>
      <c r="I3" s="29"/>
      <c r="J3" s="23" t="s">
        <v>2</v>
      </c>
      <c r="K3" s="24" t="s">
        <v>3</v>
      </c>
      <c r="L3" s="22"/>
      <c r="M3" s="25"/>
    </row>
    <row r="4" spans="1:14" ht="109.5" customHeight="1">
      <c r="A4" s="30" t="s">
        <v>4</v>
      </c>
      <c r="B4" s="31" t="s">
        <v>5</v>
      </c>
      <c r="C4" s="32" t="s">
        <v>6</v>
      </c>
      <c r="D4" s="31" t="s">
        <v>7</v>
      </c>
      <c r="E4" s="31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2" t="s">
        <v>13</v>
      </c>
      <c r="K4" s="33" t="s">
        <v>287</v>
      </c>
      <c r="L4" s="33" t="s">
        <v>288</v>
      </c>
      <c r="M4" s="501" t="s">
        <v>289</v>
      </c>
      <c r="N4" s="490" t="s">
        <v>257</v>
      </c>
    </row>
    <row r="5" spans="1:14" s="491" customFormat="1" ht="12.75">
      <c r="A5" s="551" t="s">
        <v>15</v>
      </c>
      <c r="B5" s="551" t="s">
        <v>16</v>
      </c>
      <c r="C5" s="551" t="s">
        <v>17</v>
      </c>
      <c r="D5" s="551" t="s">
        <v>18</v>
      </c>
      <c r="E5" s="551" t="s">
        <v>19</v>
      </c>
      <c r="F5" s="551" t="s">
        <v>20</v>
      </c>
      <c r="G5" s="551" t="s">
        <v>21</v>
      </c>
      <c r="H5" s="551" t="s">
        <v>22</v>
      </c>
      <c r="I5" s="551" t="s">
        <v>23</v>
      </c>
      <c r="J5" s="551" t="s">
        <v>24</v>
      </c>
      <c r="K5" s="552" t="s">
        <v>25</v>
      </c>
      <c r="L5" s="552" t="s">
        <v>26</v>
      </c>
      <c r="M5" s="550" t="s">
        <v>36</v>
      </c>
      <c r="N5" s="550" t="s">
        <v>171</v>
      </c>
    </row>
    <row r="6" spans="1:14" s="491" customFormat="1" ht="38.25">
      <c r="A6" s="503" t="s">
        <v>15</v>
      </c>
      <c r="B6" s="504" t="s">
        <v>37</v>
      </c>
      <c r="C6" s="505"/>
      <c r="D6" s="506" t="s">
        <v>38</v>
      </c>
      <c r="E6" s="506">
        <v>17</v>
      </c>
      <c r="F6" s="507"/>
      <c r="G6" s="508"/>
      <c r="H6" s="509">
        <f aca="true" t="shared" si="0" ref="H6:H11">F6*G6+F6</f>
        <v>0</v>
      </c>
      <c r="I6" s="510">
        <f aca="true" t="shared" si="1" ref="I6:I11">E6*F6</f>
        <v>0</v>
      </c>
      <c r="J6" s="509">
        <f aca="true" t="shared" si="2" ref="J6:J11">I6*G6+I6</f>
        <v>0</v>
      </c>
      <c r="K6" s="622" t="s">
        <v>29</v>
      </c>
      <c r="L6" s="622" t="s">
        <v>39</v>
      </c>
      <c r="M6" s="511"/>
      <c r="N6" s="512"/>
    </row>
    <row r="7" spans="1:14" s="491" customFormat="1" ht="12.75">
      <c r="A7" s="513" t="s">
        <v>16</v>
      </c>
      <c r="B7" s="514" t="s">
        <v>40</v>
      </c>
      <c r="C7" s="515"/>
      <c r="D7" s="516" t="s">
        <v>41</v>
      </c>
      <c r="E7" s="516">
        <v>60</v>
      </c>
      <c r="F7" s="507"/>
      <c r="G7" s="517"/>
      <c r="H7" s="509">
        <f t="shared" si="0"/>
        <v>0</v>
      </c>
      <c r="I7" s="510">
        <f t="shared" si="1"/>
        <v>0</v>
      </c>
      <c r="J7" s="509">
        <f t="shared" si="2"/>
        <v>0</v>
      </c>
      <c r="K7" s="622" t="s">
        <v>29</v>
      </c>
      <c r="L7" s="622" t="s">
        <v>39</v>
      </c>
      <c r="M7" s="518"/>
      <c r="N7" s="512"/>
    </row>
    <row r="8" spans="1:14" s="491" customFormat="1" ht="25.5" customHeight="1">
      <c r="A8" s="505" t="s">
        <v>17</v>
      </c>
      <c r="B8" s="519" t="s">
        <v>42</v>
      </c>
      <c r="C8" s="520"/>
      <c r="D8" s="521" t="s">
        <v>41</v>
      </c>
      <c r="E8" s="521">
        <v>20</v>
      </c>
      <c r="F8" s="507"/>
      <c r="G8" s="522"/>
      <c r="H8" s="509">
        <f t="shared" si="0"/>
        <v>0</v>
      </c>
      <c r="I8" s="510">
        <f t="shared" si="1"/>
        <v>0</v>
      </c>
      <c r="J8" s="509">
        <f t="shared" si="2"/>
        <v>0</v>
      </c>
      <c r="K8" s="622" t="s">
        <v>29</v>
      </c>
      <c r="L8" s="622" t="s">
        <v>39</v>
      </c>
      <c r="M8" s="518"/>
      <c r="N8" s="512"/>
    </row>
    <row r="9" spans="1:14" s="491" customFormat="1" ht="63" customHeight="1">
      <c r="A9" s="524" t="s">
        <v>18</v>
      </c>
      <c r="B9" s="514" t="s">
        <v>43</v>
      </c>
      <c r="C9" s="515"/>
      <c r="D9" s="516" t="s">
        <v>41</v>
      </c>
      <c r="E9" s="516">
        <v>2</v>
      </c>
      <c r="F9" s="507"/>
      <c r="G9" s="517"/>
      <c r="H9" s="509">
        <f t="shared" si="0"/>
        <v>0</v>
      </c>
      <c r="I9" s="510">
        <f t="shared" si="1"/>
        <v>0</v>
      </c>
      <c r="J9" s="509">
        <f t="shared" si="2"/>
        <v>0</v>
      </c>
      <c r="K9" s="524" t="s">
        <v>39</v>
      </c>
      <c r="L9" s="524" t="s">
        <v>250</v>
      </c>
      <c r="M9" s="518"/>
      <c r="N9" s="512">
        <v>12</v>
      </c>
    </row>
    <row r="10" spans="1:14" s="491" customFormat="1" ht="60.75" customHeight="1">
      <c r="A10" s="505" t="s">
        <v>19</v>
      </c>
      <c r="B10" s="519" t="s">
        <v>44</v>
      </c>
      <c r="C10" s="520"/>
      <c r="D10" s="521" t="s">
        <v>41</v>
      </c>
      <c r="E10" s="521">
        <v>4</v>
      </c>
      <c r="F10" s="507"/>
      <c r="G10" s="522"/>
      <c r="H10" s="509">
        <f t="shared" si="0"/>
        <v>0</v>
      </c>
      <c r="I10" s="510">
        <f t="shared" si="1"/>
        <v>0</v>
      </c>
      <c r="J10" s="509">
        <f t="shared" si="2"/>
        <v>0</v>
      </c>
      <c r="K10" s="505" t="s">
        <v>39</v>
      </c>
      <c r="L10" s="505" t="s">
        <v>250</v>
      </c>
      <c r="M10" s="518"/>
      <c r="N10" s="512">
        <v>12</v>
      </c>
    </row>
    <row r="11" spans="1:14" s="491" customFormat="1" ht="25.5">
      <c r="A11" s="505" t="s">
        <v>20</v>
      </c>
      <c r="B11" s="519" t="s">
        <v>45</v>
      </c>
      <c r="C11" s="520"/>
      <c r="D11" s="521" t="s">
        <v>41</v>
      </c>
      <c r="E11" s="521">
        <v>4</v>
      </c>
      <c r="F11" s="507"/>
      <c r="G11" s="522"/>
      <c r="H11" s="509">
        <f t="shared" si="0"/>
        <v>0</v>
      </c>
      <c r="I11" s="510">
        <f t="shared" si="1"/>
        <v>0</v>
      </c>
      <c r="J11" s="509">
        <f t="shared" si="2"/>
        <v>0</v>
      </c>
      <c r="K11" s="622" t="s">
        <v>29</v>
      </c>
      <c r="L11" s="622" t="s">
        <v>39</v>
      </c>
      <c r="M11" s="518"/>
      <c r="N11" s="512"/>
    </row>
    <row r="12" spans="1:14" s="491" customFormat="1" ht="12.75">
      <c r="A12" s="627" t="s">
        <v>30</v>
      </c>
      <c r="B12" s="627"/>
      <c r="C12" s="627"/>
      <c r="D12" s="627"/>
      <c r="E12" s="627"/>
      <c r="F12" s="627"/>
      <c r="G12" s="627"/>
      <c r="H12" s="627"/>
      <c r="I12" s="525">
        <f>SUM(I6:I11)</f>
        <v>0</v>
      </c>
      <c r="J12" s="526">
        <f>SUM(J6:J11)</f>
        <v>0</v>
      </c>
      <c r="K12" s="527"/>
      <c r="L12" s="527"/>
      <c r="M12" s="518"/>
      <c r="N12" s="532">
        <f>SUM(N6:N11)</f>
        <v>24</v>
      </c>
    </row>
    <row r="13" spans="1:12" s="491" customFormat="1" ht="12.75">
      <c r="A13" s="528"/>
      <c r="B13" s="528"/>
      <c r="C13" s="528"/>
      <c r="D13" s="528"/>
      <c r="E13" s="528"/>
      <c r="F13" s="529"/>
      <c r="G13" s="528"/>
      <c r="H13" s="530" t="s">
        <v>31</v>
      </c>
      <c r="I13" s="523">
        <f>J12-I12</f>
        <v>0</v>
      </c>
      <c r="J13" s="529"/>
      <c r="K13" s="531"/>
      <c r="L13" s="531"/>
    </row>
    <row r="14" spans="1:13" ht="15.75">
      <c r="A14" s="35"/>
      <c r="B14" s="35"/>
      <c r="C14" s="35"/>
      <c r="D14" s="35"/>
      <c r="E14" s="35"/>
      <c r="F14" s="36"/>
      <c r="G14" s="35"/>
      <c r="H14" s="35"/>
      <c r="I14" s="37"/>
      <c r="J14" s="35"/>
      <c r="K14" s="22"/>
      <c r="L14" s="22"/>
      <c r="M14" s="25"/>
    </row>
    <row r="15" spans="1:12" ht="15.75">
      <c r="A15" s="38"/>
      <c r="B15" s="39" t="s">
        <v>46</v>
      </c>
      <c r="C15" s="39"/>
      <c r="D15" s="39"/>
      <c r="E15" s="39"/>
      <c r="F15" s="40"/>
      <c r="G15" s="39"/>
      <c r="H15" s="39"/>
      <c r="I15" s="40"/>
      <c r="J15" s="39"/>
      <c r="K15" s="41"/>
      <c r="L15" s="41"/>
    </row>
    <row r="16" spans="1:12" ht="12.75">
      <c r="A16" s="41"/>
      <c r="B16" s="42" t="s">
        <v>47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38.25" customHeight="1">
      <c r="A17" s="41"/>
      <c r="B17" s="628" t="s">
        <v>290</v>
      </c>
      <c r="C17" s="628"/>
      <c r="D17" s="628"/>
      <c r="E17" s="628"/>
      <c r="F17" s="628"/>
      <c r="G17" s="628"/>
      <c r="H17" s="628"/>
      <c r="I17" s="628"/>
      <c r="J17" s="628"/>
      <c r="K17" s="628"/>
      <c r="L17" s="628"/>
    </row>
    <row r="18" spans="1:12" ht="12.75">
      <c r="A18" s="41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</row>
    <row r="19" spans="1:12" ht="12.75">
      <c r="A19" s="41"/>
      <c r="B19" s="624" t="s">
        <v>294</v>
      </c>
      <c r="C19" s="623"/>
      <c r="D19" s="623"/>
      <c r="E19" s="623"/>
      <c r="F19" s="623"/>
      <c r="G19" s="623"/>
      <c r="H19" s="623"/>
      <c r="I19" s="623"/>
      <c r="J19" s="623"/>
      <c r="K19" s="623"/>
      <c r="L19" s="623"/>
    </row>
    <row r="20" spans="2:12" ht="12.75">
      <c r="B20" s="625"/>
      <c r="C20" s="625"/>
      <c r="D20" s="625"/>
      <c r="E20" s="625"/>
      <c r="F20" s="625"/>
      <c r="G20" s="625"/>
      <c r="H20" s="625"/>
      <c r="I20" s="625"/>
      <c r="J20" s="625"/>
      <c r="K20" s="625"/>
      <c r="L20" s="625"/>
    </row>
  </sheetData>
  <sheetProtection selectLockedCells="1" selectUnlockedCells="1"/>
  <mergeCells count="2">
    <mergeCell ref="A12:H12"/>
    <mergeCell ref="B17:L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="70" zoomScaleNormal="70" zoomScalePageLayoutView="0" workbookViewId="0" topLeftCell="A1">
      <selection activeCell="B9" sqref="B9"/>
    </sheetView>
  </sheetViews>
  <sheetFormatPr defaultColWidth="9.140625" defaultRowHeight="12.75"/>
  <cols>
    <col min="1" max="1" width="2.8515625" style="0" customWidth="1"/>
    <col min="2" max="2" width="34.140625" style="0" customWidth="1"/>
    <col min="3" max="3" width="15.140625" style="0" customWidth="1"/>
    <col min="4" max="4" width="8.7109375" style="0" customWidth="1"/>
    <col min="5" max="5" width="5.421875" style="0" customWidth="1"/>
    <col min="6" max="6" width="9.7109375" style="0" customWidth="1"/>
    <col min="7" max="7" width="5.00390625" style="0" customWidth="1"/>
    <col min="8" max="8" width="10.140625" style="0" customWidth="1"/>
    <col min="9" max="9" width="12.7109375" style="0" customWidth="1"/>
    <col min="10" max="10" width="13.421875" style="0" customWidth="1"/>
    <col min="11" max="11" width="12.8515625" style="0" customWidth="1"/>
    <col min="12" max="12" width="13.421875" style="0" customWidth="1"/>
    <col min="13" max="13" width="11.8515625" style="0" customWidth="1"/>
    <col min="14" max="14" width="14.00390625" style="0" customWidth="1"/>
  </cols>
  <sheetData>
    <row r="2" ht="12.75">
      <c r="A2" s="408"/>
    </row>
    <row r="3" spans="1:11" ht="12.75">
      <c r="A3" s="408"/>
      <c r="I3" s="410" t="s">
        <v>229</v>
      </c>
      <c r="K3" t="s">
        <v>281</v>
      </c>
    </row>
    <row r="4" spans="1:13" ht="18.75">
      <c r="A4" s="411"/>
      <c r="B4" s="412" t="s">
        <v>230</v>
      </c>
      <c r="C4" s="413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ht="18.75">
      <c r="A5" s="442"/>
      <c r="B5" s="412"/>
      <c r="C5" s="412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14" ht="99" customHeight="1">
      <c r="A6" s="443" t="s">
        <v>4</v>
      </c>
      <c r="B6" s="418" t="s">
        <v>5</v>
      </c>
      <c r="C6" s="444" t="s">
        <v>261</v>
      </c>
      <c r="D6" s="418" t="s">
        <v>7</v>
      </c>
      <c r="E6" s="418" t="s">
        <v>8</v>
      </c>
      <c r="F6" s="416" t="s">
        <v>9</v>
      </c>
      <c r="G6" s="416" t="s">
        <v>10</v>
      </c>
      <c r="H6" s="445" t="s">
        <v>11</v>
      </c>
      <c r="I6" s="416" t="s">
        <v>12</v>
      </c>
      <c r="J6" s="576" t="s">
        <v>13</v>
      </c>
      <c r="K6" s="578" t="s">
        <v>14</v>
      </c>
      <c r="L6" s="578" t="s">
        <v>249</v>
      </c>
      <c r="M6" s="579" t="s">
        <v>258</v>
      </c>
      <c r="N6" s="490" t="s">
        <v>257</v>
      </c>
    </row>
    <row r="7" spans="1:14" ht="18.75">
      <c r="A7" s="443">
        <v>1</v>
      </c>
      <c r="B7" s="443">
        <v>2</v>
      </c>
      <c r="C7" s="443">
        <v>3</v>
      </c>
      <c r="D7" s="443">
        <v>4</v>
      </c>
      <c r="E7" s="443">
        <v>5</v>
      </c>
      <c r="F7" s="580">
        <v>6</v>
      </c>
      <c r="G7" s="580">
        <v>7</v>
      </c>
      <c r="H7" s="589">
        <v>8</v>
      </c>
      <c r="I7" s="443">
        <v>9</v>
      </c>
      <c r="J7" s="443">
        <v>10</v>
      </c>
      <c r="K7" s="580">
        <v>11</v>
      </c>
      <c r="L7" s="580">
        <v>12</v>
      </c>
      <c r="M7" s="565">
        <v>13</v>
      </c>
      <c r="N7" s="565">
        <v>14</v>
      </c>
    </row>
    <row r="8" spans="1:14" ht="54">
      <c r="A8" s="418" t="s">
        <v>15</v>
      </c>
      <c r="B8" s="446" t="s">
        <v>231</v>
      </c>
      <c r="C8" s="420"/>
      <c r="D8" s="421" t="s">
        <v>41</v>
      </c>
      <c r="E8" s="421">
        <v>3</v>
      </c>
      <c r="F8" s="447"/>
      <c r="G8" s="448"/>
      <c r="H8" s="449">
        <f>(F8*G8)+F8</f>
        <v>0</v>
      </c>
      <c r="I8" s="449">
        <f>(E8*F8)</f>
        <v>0</v>
      </c>
      <c r="J8" s="473">
        <f>(I8*G8)+I8</f>
        <v>0</v>
      </c>
      <c r="K8" s="478" t="s">
        <v>51</v>
      </c>
      <c r="L8" s="478" t="s">
        <v>250</v>
      </c>
      <c r="M8" s="540"/>
      <c r="N8" s="512">
        <v>24</v>
      </c>
    </row>
    <row r="9" spans="1:14" ht="126.75" customHeight="1">
      <c r="A9" s="418" t="s">
        <v>16</v>
      </c>
      <c r="B9" s="454" t="s">
        <v>296</v>
      </c>
      <c r="C9" s="420"/>
      <c r="D9" s="421" t="s">
        <v>41</v>
      </c>
      <c r="E9" s="421">
        <v>2</v>
      </c>
      <c r="F9" s="447"/>
      <c r="G9" s="448"/>
      <c r="H9" s="449">
        <f>(F9*G9)+F9</f>
        <v>0</v>
      </c>
      <c r="I9" s="449">
        <f>(E9*F9)</f>
        <v>0</v>
      </c>
      <c r="J9" s="473">
        <f>(I9*G9)+I9</f>
        <v>0</v>
      </c>
      <c r="K9" s="478" t="s">
        <v>51</v>
      </c>
      <c r="L9" s="478" t="s">
        <v>250</v>
      </c>
      <c r="M9" s="540"/>
      <c r="N9" s="512">
        <v>24</v>
      </c>
    </row>
    <row r="10" spans="1:14" ht="54">
      <c r="A10" s="418" t="s">
        <v>17</v>
      </c>
      <c r="B10" s="446" t="s">
        <v>232</v>
      </c>
      <c r="C10" s="420"/>
      <c r="D10" s="421" t="s">
        <v>41</v>
      </c>
      <c r="E10" s="421">
        <v>1</v>
      </c>
      <c r="F10" s="447"/>
      <c r="G10" s="448"/>
      <c r="H10" s="449">
        <f>(F10*G10)+F10</f>
        <v>0</v>
      </c>
      <c r="I10" s="449">
        <f>(E10*F10)</f>
        <v>0</v>
      </c>
      <c r="J10" s="473">
        <f>(I10*G10)+I10</f>
        <v>0</v>
      </c>
      <c r="K10" s="478" t="s">
        <v>51</v>
      </c>
      <c r="L10" s="478" t="s">
        <v>250</v>
      </c>
      <c r="M10" s="540"/>
      <c r="N10" s="512">
        <v>24</v>
      </c>
    </row>
    <row r="11" spans="1:14" ht="36">
      <c r="A11" s="418" t="s">
        <v>18</v>
      </c>
      <c r="B11" s="446" t="s">
        <v>233</v>
      </c>
      <c r="C11" s="420"/>
      <c r="D11" s="450" t="s">
        <v>234</v>
      </c>
      <c r="E11" s="421">
        <v>2</v>
      </c>
      <c r="F11" s="447"/>
      <c r="G11" s="448"/>
      <c r="H11" s="449">
        <f>(F11*G11)+F11</f>
        <v>0</v>
      </c>
      <c r="I11" s="449">
        <f>(E11*F11)</f>
        <v>0</v>
      </c>
      <c r="J11" s="473">
        <f>(I11*G11)+I11</f>
        <v>0</v>
      </c>
      <c r="K11" s="478" t="s">
        <v>101</v>
      </c>
      <c r="L11" s="478" t="s">
        <v>250</v>
      </c>
      <c r="M11" s="562"/>
      <c r="N11" s="512">
        <v>30</v>
      </c>
    </row>
    <row r="12" spans="1:14" ht="18.75">
      <c r="A12" s="426"/>
      <c r="B12" s="451" t="s">
        <v>30</v>
      </c>
      <c r="C12" s="429"/>
      <c r="D12" s="429"/>
      <c r="E12" s="429"/>
      <c r="F12" s="425"/>
      <c r="G12" s="425"/>
      <c r="H12" s="452"/>
      <c r="I12" s="452">
        <f>SUM(I8:I11)</f>
        <v>0</v>
      </c>
      <c r="J12" s="452">
        <f>SUM(J8:J11)</f>
        <v>0</v>
      </c>
      <c r="K12" s="468"/>
      <c r="L12" s="468"/>
      <c r="M12" s="468"/>
      <c r="N12" s="604">
        <f>SUM(N8:N11)</f>
        <v>102</v>
      </c>
    </row>
    <row r="13" spans="1:13" ht="18.75">
      <c r="A13" s="430"/>
      <c r="B13" s="431"/>
      <c r="C13" s="431"/>
      <c r="D13" s="431"/>
      <c r="E13" s="431"/>
      <c r="F13" s="432"/>
      <c r="G13" s="431"/>
      <c r="H13" s="429" t="s">
        <v>31</v>
      </c>
      <c r="I13" s="433">
        <f>J12-I12</f>
        <v>0</v>
      </c>
      <c r="J13" s="429"/>
      <c r="K13" s="431"/>
      <c r="L13" s="431"/>
      <c r="M13" s="431"/>
    </row>
    <row r="14" spans="1:13" ht="18.75">
      <c r="A14" s="430"/>
      <c r="B14" s="431" t="s">
        <v>295</v>
      </c>
      <c r="C14" s="431"/>
      <c r="D14" s="431"/>
      <c r="E14" s="431"/>
      <c r="F14" s="432"/>
      <c r="G14" s="431"/>
      <c r="H14" s="431"/>
      <c r="I14" s="432"/>
      <c r="J14" s="431"/>
      <c r="K14" s="431"/>
      <c r="L14" s="431"/>
      <c r="M14" s="431"/>
    </row>
    <row r="15" spans="1:16" ht="18.75">
      <c r="A15" s="434"/>
      <c r="B15" s="435" t="s">
        <v>235</v>
      </c>
      <c r="C15" s="435"/>
      <c r="D15" s="435"/>
      <c r="E15" s="435"/>
      <c r="F15" s="436"/>
      <c r="G15" s="435"/>
      <c r="H15" s="435"/>
      <c r="I15" s="436"/>
      <c r="J15" s="435"/>
      <c r="K15" s="435"/>
      <c r="L15" s="435"/>
      <c r="M15" s="435"/>
      <c r="N15" s="25"/>
      <c r="O15" s="25"/>
      <c r="P15" s="25"/>
    </row>
    <row r="17" ht="15.75">
      <c r="B17" s="596" t="s">
        <v>275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R17"/>
  <sheetViews>
    <sheetView zoomScale="85" zoomScaleNormal="85" zoomScalePageLayoutView="0" workbookViewId="0" topLeftCell="A1">
      <selection activeCell="F8" sqref="F8:G8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3" width="13.28125" style="0" customWidth="1"/>
    <col min="4" max="4" width="5.421875" style="0" customWidth="1"/>
    <col min="5" max="5" width="4.8515625" style="0" customWidth="1"/>
    <col min="7" max="7" width="5.57421875" style="0" customWidth="1"/>
    <col min="9" max="9" width="9.8515625" style="0" customWidth="1"/>
    <col min="10" max="11" width="10.8515625" style="0" customWidth="1"/>
    <col min="12" max="13" width="12.00390625" style="0" customWidth="1"/>
    <col min="14" max="14" width="13.421875" style="0" customWidth="1"/>
  </cols>
  <sheetData>
    <row r="3" spans="1:9" ht="12.75">
      <c r="A3" s="408"/>
      <c r="I3" s="410" t="s">
        <v>236</v>
      </c>
    </row>
    <row r="4" spans="1:13" ht="18.75">
      <c r="A4" s="411"/>
      <c r="B4" s="412" t="s">
        <v>237</v>
      </c>
      <c r="C4" s="413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ht="41.25" customHeight="1">
      <c r="A5" s="442"/>
      <c r="B5" s="412"/>
      <c r="C5" s="412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14" ht="101.25" customHeight="1">
      <c r="A6" s="415" t="s">
        <v>4</v>
      </c>
      <c r="B6" s="415" t="s">
        <v>5</v>
      </c>
      <c r="C6" s="416" t="s">
        <v>6</v>
      </c>
      <c r="D6" s="415" t="s">
        <v>7</v>
      </c>
      <c r="E6" s="415" t="s">
        <v>8</v>
      </c>
      <c r="F6" s="416" t="s">
        <v>9</v>
      </c>
      <c r="G6" s="416" t="s">
        <v>10</v>
      </c>
      <c r="H6" s="416" t="s">
        <v>11</v>
      </c>
      <c r="I6" s="416" t="s">
        <v>12</v>
      </c>
      <c r="J6" s="576" t="s">
        <v>13</v>
      </c>
      <c r="K6" s="578" t="s">
        <v>14</v>
      </c>
      <c r="L6" s="578" t="s">
        <v>249</v>
      </c>
      <c r="M6" s="579" t="s">
        <v>258</v>
      </c>
      <c r="N6" s="490" t="s">
        <v>257</v>
      </c>
    </row>
    <row r="7" spans="1:14" ht="13.5" customHeight="1">
      <c r="A7" s="443">
        <v>1</v>
      </c>
      <c r="B7" s="443">
        <v>2</v>
      </c>
      <c r="C7" s="443">
        <v>3</v>
      </c>
      <c r="D7" s="443">
        <v>4</v>
      </c>
      <c r="E7" s="443">
        <v>5</v>
      </c>
      <c r="F7" s="443">
        <v>6</v>
      </c>
      <c r="G7" s="443">
        <v>7</v>
      </c>
      <c r="H7" s="443">
        <v>8</v>
      </c>
      <c r="I7" s="443">
        <v>9</v>
      </c>
      <c r="J7" s="443">
        <v>10</v>
      </c>
      <c r="K7" s="580">
        <v>11</v>
      </c>
      <c r="L7" s="580">
        <v>12</v>
      </c>
      <c r="M7" s="565">
        <v>13</v>
      </c>
      <c r="N7" s="565">
        <v>14</v>
      </c>
    </row>
    <row r="8" spans="1:14" ht="142.5" customHeight="1">
      <c r="A8" s="453">
        <v>1</v>
      </c>
      <c r="B8" s="454" t="s">
        <v>278</v>
      </c>
      <c r="C8" s="420"/>
      <c r="D8" s="455" t="s">
        <v>41</v>
      </c>
      <c r="E8" s="455">
        <v>5</v>
      </c>
      <c r="F8" s="456"/>
      <c r="G8" s="457"/>
      <c r="H8" s="449">
        <f>(F8*G8)+F8</f>
        <v>0</v>
      </c>
      <c r="I8" s="449">
        <f>(E8*F8)</f>
        <v>0</v>
      </c>
      <c r="J8" s="473">
        <f>(I8*G8)+I8</f>
        <v>0</v>
      </c>
      <c r="K8" s="478" t="s">
        <v>101</v>
      </c>
      <c r="L8" s="590" t="s">
        <v>250</v>
      </c>
      <c r="M8" s="540"/>
      <c r="N8" s="512">
        <v>30</v>
      </c>
    </row>
    <row r="9" spans="2:18" ht="15.75">
      <c r="B9" s="413" t="s">
        <v>30</v>
      </c>
      <c r="C9" s="458"/>
      <c r="D9" s="458"/>
      <c r="E9" s="458"/>
      <c r="F9" s="459"/>
      <c r="G9" s="458"/>
      <c r="H9" s="458"/>
      <c r="I9" s="459"/>
      <c r="J9" s="581"/>
      <c r="K9" s="582"/>
      <c r="L9" s="582"/>
      <c r="M9" s="582"/>
      <c r="N9" s="532">
        <f>SUM(N8)</f>
        <v>30</v>
      </c>
      <c r="O9" s="286"/>
      <c r="P9" s="286"/>
      <c r="Q9" s="286"/>
      <c r="R9" s="286"/>
    </row>
    <row r="10" spans="1:11" ht="18.75">
      <c r="A10" s="417"/>
      <c r="B10" s="417"/>
      <c r="C10" s="417"/>
      <c r="D10" s="417"/>
      <c r="E10" s="417"/>
      <c r="F10" s="417"/>
      <c r="G10" s="417"/>
      <c r="H10" s="417"/>
      <c r="K10" t="s">
        <v>31</v>
      </c>
    </row>
    <row r="11" ht="12.75">
      <c r="G11" t="s">
        <v>239</v>
      </c>
    </row>
    <row r="12" ht="12.75">
      <c r="G12" s="322" t="s">
        <v>114</v>
      </c>
    </row>
    <row r="14" ht="12.75">
      <c r="B14" s="458" t="s">
        <v>238</v>
      </c>
    </row>
    <row r="15" spans="10:13" ht="18.75">
      <c r="J15" s="431"/>
      <c r="K15" s="431"/>
      <c r="L15" s="431"/>
      <c r="M15" s="431"/>
    </row>
    <row r="16" spans="2:14" ht="18.75">
      <c r="B16" s="596" t="s">
        <v>275</v>
      </c>
      <c r="J16" s="460"/>
      <c r="K16" s="460"/>
      <c r="L16" s="460"/>
      <c r="M16" s="460"/>
      <c r="N16" s="414"/>
    </row>
    <row r="17" spans="10:14" ht="18.75">
      <c r="J17" s="417"/>
      <c r="K17" s="417"/>
      <c r="L17" s="417"/>
      <c r="M17" s="417"/>
      <c r="N17" s="4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9"/>
  <sheetViews>
    <sheetView zoomScale="70" zoomScaleNormal="70" zoomScalePageLayoutView="0" workbookViewId="0" topLeftCell="A1">
      <selection activeCell="O12" sqref="O12"/>
    </sheetView>
  </sheetViews>
  <sheetFormatPr defaultColWidth="9.140625" defaultRowHeight="12.75"/>
  <cols>
    <col min="1" max="1" width="3.140625" style="0" customWidth="1"/>
    <col min="2" max="2" width="36.140625" style="0" customWidth="1"/>
    <col min="3" max="3" width="10.140625" style="0" customWidth="1"/>
    <col min="4" max="4" width="5.8515625" style="0" customWidth="1"/>
    <col min="5" max="5" width="4.28125" style="0" customWidth="1"/>
    <col min="6" max="6" width="9.28125" style="0" bestFit="1" customWidth="1"/>
    <col min="7" max="7" width="5.8515625" style="0" customWidth="1"/>
    <col min="8" max="8" width="14.57421875" style="0" customWidth="1"/>
    <col min="9" max="10" width="14.421875" style="0" customWidth="1"/>
    <col min="11" max="11" width="12.8515625" style="0" customWidth="1"/>
    <col min="12" max="12" width="14.7109375" style="0" customWidth="1"/>
    <col min="13" max="13" width="11.421875" style="0" customWidth="1"/>
    <col min="14" max="14" width="15.8515625" style="0" customWidth="1"/>
    <col min="15" max="20" width="12.8515625" style="0" customWidth="1"/>
  </cols>
  <sheetData>
    <row r="2" spans="1:9" ht="12.75">
      <c r="A2" s="408"/>
      <c r="I2" s="410" t="s">
        <v>279</v>
      </c>
    </row>
    <row r="3" spans="1:20" ht="18.75">
      <c r="A3" s="411"/>
      <c r="B3" s="412" t="s">
        <v>240</v>
      </c>
      <c r="C3" s="413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4" spans="1:20" ht="18.75">
      <c r="A4" s="442"/>
      <c r="B4" s="412"/>
      <c r="C4" s="412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</row>
    <row r="5" spans="1:20" ht="99.75" customHeight="1">
      <c r="A5" s="415" t="s">
        <v>4</v>
      </c>
      <c r="B5" s="470" t="s">
        <v>5</v>
      </c>
      <c r="C5" s="471" t="s">
        <v>6</v>
      </c>
      <c r="D5" s="470" t="s">
        <v>7</v>
      </c>
      <c r="E5" s="470" t="s">
        <v>8</v>
      </c>
      <c r="F5" s="471" t="s">
        <v>9</v>
      </c>
      <c r="G5" s="471" t="s">
        <v>10</v>
      </c>
      <c r="H5" s="471" t="s">
        <v>11</v>
      </c>
      <c r="I5" s="471" t="s">
        <v>12</v>
      </c>
      <c r="J5" s="472" t="s">
        <v>13</v>
      </c>
      <c r="K5" s="476" t="s">
        <v>14</v>
      </c>
      <c r="L5" s="476" t="s">
        <v>249</v>
      </c>
      <c r="M5" s="482" t="s">
        <v>258</v>
      </c>
      <c r="N5" s="477" t="s">
        <v>257</v>
      </c>
      <c r="O5" s="466" t="s">
        <v>255</v>
      </c>
      <c r="P5" s="466" t="s">
        <v>255</v>
      </c>
      <c r="Q5" s="466"/>
      <c r="R5" s="466"/>
      <c r="S5" s="466"/>
      <c r="T5" s="466"/>
    </row>
    <row r="6" spans="1:20" ht="27" customHeight="1">
      <c r="A6" s="443">
        <v>1</v>
      </c>
      <c r="B6" s="443">
        <v>2</v>
      </c>
      <c r="C6" s="443">
        <v>3</v>
      </c>
      <c r="D6" s="443">
        <v>4</v>
      </c>
      <c r="E6" s="443">
        <v>5</v>
      </c>
      <c r="F6" s="443">
        <v>6</v>
      </c>
      <c r="G6" s="443">
        <v>7</v>
      </c>
      <c r="H6" s="443">
        <v>8</v>
      </c>
      <c r="I6" s="443">
        <v>9</v>
      </c>
      <c r="J6" s="443">
        <v>10</v>
      </c>
      <c r="K6" s="443">
        <v>11</v>
      </c>
      <c r="L6" s="443">
        <v>12</v>
      </c>
      <c r="M6" s="443">
        <v>13</v>
      </c>
      <c r="N6" s="580">
        <v>14</v>
      </c>
      <c r="O6" s="430"/>
      <c r="P6" s="466"/>
      <c r="Q6" s="466"/>
      <c r="R6" s="466"/>
      <c r="S6" s="466"/>
      <c r="T6" s="466"/>
    </row>
    <row r="7" spans="1:20" ht="72">
      <c r="A7" s="453">
        <v>1</v>
      </c>
      <c r="B7" s="454" t="s">
        <v>241</v>
      </c>
      <c r="C7" s="420"/>
      <c r="D7" s="455" t="s">
        <v>41</v>
      </c>
      <c r="E7" s="455">
        <v>50</v>
      </c>
      <c r="F7" s="456"/>
      <c r="G7" s="457"/>
      <c r="H7" s="449">
        <f aca="true" t="shared" si="0" ref="H7:H12">(F7*G7)+F7</f>
        <v>0</v>
      </c>
      <c r="I7" s="449">
        <f aca="true" t="shared" si="1" ref="I7:I12">(E7*F7)</f>
        <v>0</v>
      </c>
      <c r="J7" s="473">
        <f aca="true" t="shared" si="2" ref="J7:J12">(I7*G7)+I7</f>
        <v>0</v>
      </c>
      <c r="K7" s="481" t="s">
        <v>101</v>
      </c>
      <c r="L7" s="481" t="s">
        <v>250</v>
      </c>
      <c r="M7" s="478"/>
      <c r="N7" s="483">
        <v>30</v>
      </c>
      <c r="O7" s="468"/>
      <c r="P7" s="468"/>
      <c r="Q7" s="468"/>
      <c r="R7" s="468"/>
      <c r="S7" s="468"/>
      <c r="T7" s="468"/>
    </row>
    <row r="8" spans="1:20" ht="72">
      <c r="A8" s="453">
        <v>2</v>
      </c>
      <c r="B8" s="454" t="s">
        <v>242</v>
      </c>
      <c r="C8" s="420"/>
      <c r="D8" s="455" t="s">
        <v>41</v>
      </c>
      <c r="E8" s="455">
        <v>50</v>
      </c>
      <c r="F8" s="456"/>
      <c r="G8" s="457"/>
      <c r="H8" s="449">
        <f t="shared" si="0"/>
        <v>0</v>
      </c>
      <c r="I8" s="461">
        <f t="shared" si="1"/>
        <v>0</v>
      </c>
      <c r="J8" s="474">
        <f t="shared" si="2"/>
        <v>0</v>
      </c>
      <c r="K8" s="481" t="s">
        <v>101</v>
      </c>
      <c r="L8" s="481" t="s">
        <v>250</v>
      </c>
      <c r="M8" s="479"/>
      <c r="N8" s="483">
        <v>30</v>
      </c>
      <c r="O8" s="469"/>
      <c r="P8" s="469"/>
      <c r="Q8" s="469"/>
      <c r="R8" s="469"/>
      <c r="S8" s="469"/>
      <c r="T8" s="469"/>
    </row>
    <row r="9" spans="1:20" ht="72">
      <c r="A9" s="453">
        <v>3</v>
      </c>
      <c r="B9" s="454" t="s">
        <v>243</v>
      </c>
      <c r="C9" s="420"/>
      <c r="D9" s="455" t="s">
        <v>41</v>
      </c>
      <c r="E9" s="455">
        <v>50</v>
      </c>
      <c r="F9" s="456"/>
      <c r="G9" s="457"/>
      <c r="H9" s="449">
        <f t="shared" si="0"/>
        <v>0</v>
      </c>
      <c r="I9" s="461">
        <f t="shared" si="1"/>
        <v>0</v>
      </c>
      <c r="J9" s="474">
        <f t="shared" si="2"/>
        <v>0</v>
      </c>
      <c r="K9" s="481" t="s">
        <v>101</v>
      </c>
      <c r="L9" s="481" t="s">
        <v>250</v>
      </c>
      <c r="M9" s="479"/>
      <c r="N9" s="483">
        <v>30</v>
      </c>
      <c r="O9" s="469"/>
      <c r="P9" s="469"/>
      <c r="Q9" s="469"/>
      <c r="R9" s="469"/>
      <c r="S9" s="469"/>
      <c r="T9" s="469"/>
    </row>
    <row r="10" spans="1:20" ht="36">
      <c r="A10" s="453">
        <v>4</v>
      </c>
      <c r="B10" s="454" t="s">
        <v>244</v>
      </c>
      <c r="C10" s="420"/>
      <c r="D10" s="455" t="s">
        <v>41</v>
      </c>
      <c r="E10" s="455">
        <v>50</v>
      </c>
      <c r="F10" s="456"/>
      <c r="G10" s="457"/>
      <c r="H10" s="449">
        <f t="shared" si="0"/>
        <v>0</v>
      </c>
      <c r="I10" s="461">
        <f t="shared" si="1"/>
        <v>0</v>
      </c>
      <c r="J10" s="474">
        <f t="shared" si="2"/>
        <v>0</v>
      </c>
      <c r="K10" s="481" t="s">
        <v>101</v>
      </c>
      <c r="L10" s="481" t="s">
        <v>250</v>
      </c>
      <c r="M10" s="479"/>
      <c r="N10" s="483">
        <v>30</v>
      </c>
      <c r="O10" s="469"/>
      <c r="P10" s="469"/>
      <c r="Q10" s="469"/>
      <c r="R10" s="469"/>
      <c r="S10" s="469"/>
      <c r="T10" s="469"/>
    </row>
    <row r="11" spans="1:20" ht="36">
      <c r="A11" s="453">
        <v>5</v>
      </c>
      <c r="B11" s="454" t="s">
        <v>245</v>
      </c>
      <c r="C11" s="420"/>
      <c r="D11" s="455" t="s">
        <v>41</v>
      </c>
      <c r="E11" s="455">
        <v>50</v>
      </c>
      <c r="F11" s="456"/>
      <c r="G11" s="457"/>
      <c r="H11" s="449">
        <f t="shared" si="0"/>
        <v>0</v>
      </c>
      <c r="I11" s="461">
        <f t="shared" si="1"/>
        <v>0</v>
      </c>
      <c r="J11" s="474">
        <f t="shared" si="2"/>
        <v>0</v>
      </c>
      <c r="K11" s="481" t="s">
        <v>101</v>
      </c>
      <c r="L11" s="481" t="s">
        <v>250</v>
      </c>
      <c r="M11" s="479"/>
      <c r="N11" s="483">
        <v>30</v>
      </c>
      <c r="O11" s="469"/>
      <c r="P11" s="469"/>
      <c r="Q11" s="469"/>
      <c r="R11" s="469"/>
      <c r="S11" s="469"/>
      <c r="T11" s="469"/>
    </row>
    <row r="12" spans="1:20" ht="36">
      <c r="A12" s="453">
        <v>6</v>
      </c>
      <c r="B12" s="454" t="s">
        <v>246</v>
      </c>
      <c r="C12" s="420"/>
      <c r="D12" s="455" t="s">
        <v>41</v>
      </c>
      <c r="E12" s="455">
        <v>50</v>
      </c>
      <c r="F12" s="456"/>
      <c r="G12" s="457"/>
      <c r="H12" s="449">
        <f t="shared" si="0"/>
        <v>0</v>
      </c>
      <c r="I12" s="461">
        <f t="shared" si="1"/>
        <v>0</v>
      </c>
      <c r="J12" s="474">
        <f t="shared" si="2"/>
        <v>0</v>
      </c>
      <c r="K12" s="481" t="s">
        <v>101</v>
      </c>
      <c r="L12" s="481" t="s">
        <v>250</v>
      </c>
      <c r="M12" s="479"/>
      <c r="N12" s="483">
        <v>30</v>
      </c>
      <c r="O12" s="469"/>
      <c r="P12" s="469"/>
      <c r="Q12" s="469"/>
      <c r="R12" s="469"/>
      <c r="S12" s="469"/>
      <c r="T12" s="469"/>
    </row>
    <row r="13" spans="1:20" ht="18.75">
      <c r="A13" s="426"/>
      <c r="B13" s="462" t="s">
        <v>30</v>
      </c>
      <c r="C13" s="462"/>
      <c r="D13" s="462"/>
      <c r="E13" s="462"/>
      <c r="F13" s="463"/>
      <c r="G13" s="463"/>
      <c r="H13" s="463"/>
      <c r="I13" s="463">
        <f>SUM(I7:I12)</f>
        <v>0</v>
      </c>
      <c r="J13" s="475">
        <f>SUM(J7:J12)</f>
        <v>0</v>
      </c>
      <c r="K13" s="480"/>
      <c r="L13" s="480"/>
      <c r="M13" s="480"/>
      <c r="N13" s="484">
        <f>SUM(N7:N12)</f>
        <v>180</v>
      </c>
      <c r="O13" s="467"/>
      <c r="P13" s="467"/>
      <c r="Q13" s="467"/>
      <c r="R13" s="467"/>
      <c r="S13" s="467"/>
      <c r="T13" s="467"/>
    </row>
    <row r="14" spans="1:20" ht="18.75">
      <c r="A14" s="464"/>
      <c r="B14" s="431"/>
      <c r="C14" s="431"/>
      <c r="D14" s="431"/>
      <c r="E14" s="431"/>
      <c r="F14" s="432"/>
      <c r="G14" s="431"/>
      <c r="H14" s="429" t="s">
        <v>54</v>
      </c>
      <c r="I14" s="433">
        <f>J13-I13</f>
        <v>0</v>
      </c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</row>
    <row r="15" spans="1:20" s="414" customFormat="1" ht="15.75">
      <c r="A15" s="435" t="s">
        <v>247</v>
      </c>
      <c r="C15" s="435"/>
      <c r="D15" s="435"/>
      <c r="E15" s="435"/>
      <c r="F15" s="436"/>
      <c r="G15" s="435"/>
      <c r="H15" s="435"/>
      <c r="I15" s="436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</row>
    <row r="16" s="414" customFormat="1" ht="15.75">
      <c r="A16" s="414" t="s">
        <v>248</v>
      </c>
    </row>
    <row r="17" spans="1:20" ht="18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9" ht="15.75">
      <c r="B19" s="596" t="s">
        <v>275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F7" sqref="F7:G9"/>
    </sheetView>
  </sheetViews>
  <sheetFormatPr defaultColWidth="9.140625" defaultRowHeight="12.75"/>
  <cols>
    <col min="1" max="1" width="4.57421875" style="0" customWidth="1"/>
    <col min="2" max="2" width="38.8515625" style="0" customWidth="1"/>
    <col min="3" max="3" width="14.421875" style="0" customWidth="1"/>
    <col min="4" max="4" width="4.7109375" style="0" customWidth="1"/>
    <col min="5" max="5" width="4.57421875" style="0" customWidth="1"/>
    <col min="7" max="7" width="4.140625" style="0" customWidth="1"/>
    <col min="8" max="8" width="7.8515625" style="0" customWidth="1"/>
    <col min="11" max="11" width="10.7109375" style="0" customWidth="1"/>
    <col min="12" max="12" width="13.140625" style="0" customWidth="1"/>
    <col min="13" max="13" width="11.8515625" style="0" customWidth="1"/>
    <col min="14" max="14" width="12.28125" style="0" customWidth="1"/>
  </cols>
  <sheetData>
    <row r="1" spans="1:13" ht="12.75">
      <c r="A1" s="43"/>
      <c r="B1" s="43"/>
      <c r="C1" s="43"/>
      <c r="D1" s="43"/>
      <c r="E1" s="43"/>
      <c r="F1" s="44"/>
      <c r="G1" s="43"/>
      <c r="H1" s="43"/>
      <c r="I1" s="3" t="s">
        <v>48</v>
      </c>
      <c r="J1" s="43"/>
      <c r="K1" s="43"/>
      <c r="L1" s="43"/>
      <c r="M1" s="43"/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45"/>
      <c r="B3" s="46" t="s">
        <v>49</v>
      </c>
      <c r="C3" s="45"/>
      <c r="D3" s="45"/>
      <c r="E3" s="45"/>
      <c r="F3" s="45"/>
      <c r="G3" s="45"/>
      <c r="H3" s="47" t="s">
        <v>2</v>
      </c>
      <c r="I3" s="48" t="s">
        <v>3</v>
      </c>
      <c r="J3" s="45"/>
      <c r="K3" s="43"/>
      <c r="L3" s="43"/>
      <c r="M3" s="43"/>
    </row>
    <row r="4" spans="1:14" ht="18.75">
      <c r="A4" s="49"/>
      <c r="B4" s="49"/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1"/>
    </row>
    <row r="5" spans="1:14" s="55" customFormat="1" ht="114.75">
      <c r="A5" s="52" t="s">
        <v>4</v>
      </c>
      <c r="B5" s="52" t="s">
        <v>5</v>
      </c>
      <c r="C5" s="53" t="s">
        <v>261</v>
      </c>
      <c r="D5" s="52" t="s">
        <v>7</v>
      </c>
      <c r="E5" s="52" t="s">
        <v>8</v>
      </c>
      <c r="F5" s="53" t="s">
        <v>9</v>
      </c>
      <c r="G5" s="53" t="s">
        <v>10</v>
      </c>
      <c r="H5" s="53" t="s">
        <v>11</v>
      </c>
      <c r="I5" s="53" t="s">
        <v>12</v>
      </c>
      <c r="J5" s="53" t="s">
        <v>13</v>
      </c>
      <c r="K5" s="54" t="s">
        <v>14</v>
      </c>
      <c r="L5" s="597" t="s">
        <v>249</v>
      </c>
      <c r="M5" s="579" t="s">
        <v>258</v>
      </c>
      <c r="N5" s="600" t="s">
        <v>257</v>
      </c>
    </row>
    <row r="6" spans="1:14" s="491" customFormat="1" ht="12.75">
      <c r="A6" s="180" t="s">
        <v>15</v>
      </c>
      <c r="B6" s="180" t="s">
        <v>16</v>
      </c>
      <c r="C6" s="180" t="s">
        <v>17</v>
      </c>
      <c r="D6" s="180" t="s">
        <v>18</v>
      </c>
      <c r="E6" s="180" t="s">
        <v>19</v>
      </c>
      <c r="F6" s="180" t="s">
        <v>20</v>
      </c>
      <c r="G6" s="180" t="s">
        <v>21</v>
      </c>
      <c r="H6" s="180" t="s">
        <v>22</v>
      </c>
      <c r="I6" s="180" t="s">
        <v>23</v>
      </c>
      <c r="J6" s="180" t="s">
        <v>24</v>
      </c>
      <c r="K6" s="180" t="s">
        <v>25</v>
      </c>
      <c r="L6" s="598" t="s">
        <v>26</v>
      </c>
      <c r="M6" s="603" t="s">
        <v>36</v>
      </c>
      <c r="N6" s="601" t="s">
        <v>171</v>
      </c>
    </row>
    <row r="7" spans="1:14" s="25" customFormat="1" ht="31.5">
      <c r="A7" s="52" t="s">
        <v>15</v>
      </c>
      <c r="B7" s="57" t="s">
        <v>50</v>
      </c>
      <c r="C7" s="58"/>
      <c r="D7" s="59" t="s">
        <v>41</v>
      </c>
      <c r="E7" s="59">
        <v>6</v>
      </c>
      <c r="F7" s="60"/>
      <c r="G7" s="61"/>
      <c r="H7" s="62">
        <f>F7*G7+F7</f>
        <v>0</v>
      </c>
      <c r="I7" s="63">
        <f>F7*E7</f>
        <v>0</v>
      </c>
      <c r="J7" s="64">
        <f>I7*G7+I7</f>
        <v>0</v>
      </c>
      <c r="K7" s="65" t="s">
        <v>51</v>
      </c>
      <c r="L7" s="599" t="s">
        <v>250</v>
      </c>
      <c r="M7" s="518"/>
      <c r="N7" s="602">
        <v>24</v>
      </c>
    </row>
    <row r="8" spans="1:14" s="25" customFormat="1" ht="75.75" customHeight="1">
      <c r="A8" s="52" t="s">
        <v>16</v>
      </c>
      <c r="B8" s="57" t="s">
        <v>52</v>
      </c>
      <c r="C8" s="58"/>
      <c r="D8" s="59" t="s">
        <v>41</v>
      </c>
      <c r="E8" s="59">
        <v>2</v>
      </c>
      <c r="F8" s="60"/>
      <c r="G8" s="61"/>
      <c r="H8" s="62">
        <f>F8*G8+F8</f>
        <v>0</v>
      </c>
      <c r="I8" s="63">
        <f>F8*E8</f>
        <v>0</v>
      </c>
      <c r="J8" s="64">
        <f>I8*G8+I8</f>
        <v>0</v>
      </c>
      <c r="K8" s="65" t="s">
        <v>51</v>
      </c>
      <c r="L8" s="599" t="s">
        <v>250</v>
      </c>
      <c r="M8" s="518"/>
      <c r="N8" s="602">
        <v>24</v>
      </c>
    </row>
    <row r="9" spans="1:14" s="25" customFormat="1" ht="53.25" customHeight="1">
      <c r="A9" s="66" t="s">
        <v>17</v>
      </c>
      <c r="B9" s="67" t="s">
        <v>53</v>
      </c>
      <c r="C9" s="68"/>
      <c r="D9" s="69" t="s">
        <v>41</v>
      </c>
      <c r="E9" s="69">
        <v>3</v>
      </c>
      <c r="F9" s="70"/>
      <c r="G9" s="71"/>
      <c r="H9" s="62">
        <f>F9*G9+F9</f>
        <v>0</v>
      </c>
      <c r="I9" s="63">
        <f>F9*E9</f>
        <v>0</v>
      </c>
      <c r="J9" s="64">
        <f>I9*G9+I9</f>
        <v>0</v>
      </c>
      <c r="K9" s="65" t="s">
        <v>51</v>
      </c>
      <c r="L9" s="599" t="s">
        <v>250</v>
      </c>
      <c r="M9" s="518"/>
      <c r="N9" s="602">
        <v>24</v>
      </c>
    </row>
    <row r="10" spans="1:14" s="25" customFormat="1" ht="15.75">
      <c r="A10" s="629" t="s">
        <v>30</v>
      </c>
      <c r="B10" s="629"/>
      <c r="C10" s="629"/>
      <c r="D10" s="629"/>
      <c r="E10" s="629"/>
      <c r="F10" s="629"/>
      <c r="G10" s="629"/>
      <c r="H10" s="629"/>
      <c r="I10" s="72">
        <f>SUM(I7:I9)</f>
        <v>0</v>
      </c>
      <c r="J10" s="73">
        <f>SUM(J7:J9)</f>
        <v>0</v>
      </c>
      <c r="K10" s="74"/>
      <c r="L10" s="74"/>
      <c r="M10" s="533"/>
      <c r="N10" s="534">
        <f>SUM(N7:N9)</f>
        <v>72</v>
      </c>
    </row>
    <row r="11" spans="1:14" s="25" customFormat="1" ht="15.75">
      <c r="A11" s="75"/>
      <c r="B11" s="76"/>
      <c r="C11" s="76"/>
      <c r="D11" s="76"/>
      <c r="E11" s="76"/>
      <c r="F11" s="77"/>
      <c r="G11" s="76"/>
      <c r="H11" s="535" t="s">
        <v>54</v>
      </c>
      <c r="I11" s="72">
        <f>J10-I10</f>
        <v>0</v>
      </c>
      <c r="J11" s="73"/>
      <c r="K11" s="74"/>
      <c r="L11" s="74"/>
      <c r="M11" s="533"/>
      <c r="N11" s="534"/>
    </row>
    <row r="12" spans="1:14" ht="12.7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33"/>
      <c r="N12" s="534"/>
    </row>
    <row r="13" spans="1:13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43"/>
    </row>
    <row r="14" spans="1:13" ht="12.75">
      <c r="A14" s="78"/>
      <c r="B14" s="79" t="s">
        <v>55</v>
      </c>
      <c r="C14" s="80"/>
      <c r="D14" s="80"/>
      <c r="E14" s="80"/>
      <c r="F14" s="80"/>
      <c r="G14" s="81"/>
      <c r="H14" s="80"/>
      <c r="I14" s="82"/>
      <c r="J14" s="78"/>
      <c r="K14" s="78"/>
      <c r="L14" s="78"/>
      <c r="M14" s="43"/>
    </row>
    <row r="15" spans="1:13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43"/>
    </row>
    <row r="16" spans="1:13" ht="12.75">
      <c r="A16" s="78"/>
      <c r="B16" s="83" t="s">
        <v>56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43"/>
    </row>
  </sheetData>
  <sheetProtection selectLockedCells="1" selectUnlockedCells="1"/>
  <mergeCells count="1">
    <mergeCell ref="A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.28125" style="0" customWidth="1"/>
    <col min="2" max="2" width="29.8515625" style="0" customWidth="1"/>
    <col min="3" max="3" width="10.28125" style="0" customWidth="1"/>
    <col min="4" max="4" width="3.421875" style="0" customWidth="1"/>
    <col min="5" max="5" width="4.140625" style="0" customWidth="1"/>
    <col min="7" max="7" width="4.00390625" style="0" customWidth="1"/>
    <col min="11" max="11" width="11.421875" style="0" customWidth="1"/>
    <col min="12" max="12" width="9.421875" style="0" customWidth="1"/>
    <col min="13" max="13" width="11.28125" style="0" customWidth="1"/>
    <col min="14" max="14" width="12.57421875" style="0" customWidth="1"/>
  </cols>
  <sheetData>
    <row r="1" spans="1:13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>
      <c r="A2" s="85" t="s">
        <v>57</v>
      </c>
      <c r="B2" s="84"/>
      <c r="C2" s="84"/>
      <c r="D2" s="84"/>
      <c r="E2" s="86"/>
      <c r="F2" s="84"/>
      <c r="G2" s="84"/>
      <c r="H2" s="84"/>
      <c r="J2" s="84"/>
      <c r="K2" s="84"/>
      <c r="L2" s="87" t="s">
        <v>58</v>
      </c>
      <c r="M2" s="84"/>
    </row>
    <row r="3" spans="1:13" ht="15.75">
      <c r="A3" s="88"/>
      <c r="B3" s="84"/>
      <c r="C3" s="85"/>
      <c r="D3" s="89"/>
      <c r="E3" s="89"/>
      <c r="F3" s="89"/>
      <c r="G3" s="89"/>
      <c r="H3" s="89"/>
      <c r="I3" s="90" t="s">
        <v>2</v>
      </c>
      <c r="J3" s="91" t="s">
        <v>3</v>
      </c>
      <c r="K3" s="84"/>
      <c r="L3" s="84"/>
      <c r="M3" s="84"/>
    </row>
    <row r="4" spans="1:13" ht="15.75">
      <c r="A4" s="88"/>
      <c r="B4" s="85"/>
      <c r="C4" s="85"/>
      <c r="D4" s="89"/>
      <c r="E4" s="89"/>
      <c r="F4" s="89"/>
      <c r="G4" s="89"/>
      <c r="H4" s="89"/>
      <c r="I4" s="89"/>
      <c r="J4" s="89"/>
      <c r="K4" s="84"/>
      <c r="L4" s="84"/>
      <c r="M4" s="84"/>
    </row>
    <row r="5" spans="1:14" ht="114.75">
      <c r="A5" s="92" t="s">
        <v>4</v>
      </c>
      <c r="B5" s="92" t="s">
        <v>5</v>
      </c>
      <c r="C5" s="93" t="s">
        <v>261</v>
      </c>
      <c r="D5" s="92" t="s">
        <v>7</v>
      </c>
      <c r="E5" s="92" t="s">
        <v>8</v>
      </c>
      <c r="F5" s="93" t="s">
        <v>9</v>
      </c>
      <c r="G5" s="93" t="s">
        <v>10</v>
      </c>
      <c r="H5" s="93" t="s">
        <v>11</v>
      </c>
      <c r="I5" s="93" t="s">
        <v>12</v>
      </c>
      <c r="J5" s="93" t="s">
        <v>13</v>
      </c>
      <c r="K5" s="94" t="s">
        <v>14</v>
      </c>
      <c r="L5" s="94" t="s">
        <v>249</v>
      </c>
      <c r="M5" s="501" t="s">
        <v>258</v>
      </c>
      <c r="N5" s="490" t="s">
        <v>257</v>
      </c>
    </row>
    <row r="6" spans="1:14" s="491" customFormat="1" ht="12.75">
      <c r="A6" s="95" t="s">
        <v>15</v>
      </c>
      <c r="B6" s="95" t="s">
        <v>16</v>
      </c>
      <c r="C6" s="95" t="s">
        <v>17</v>
      </c>
      <c r="D6" s="95" t="s">
        <v>18</v>
      </c>
      <c r="E6" s="95" t="s">
        <v>19</v>
      </c>
      <c r="F6" s="95" t="s">
        <v>20</v>
      </c>
      <c r="G6" s="95" t="s">
        <v>21</v>
      </c>
      <c r="H6" s="95" t="s">
        <v>22</v>
      </c>
      <c r="I6" s="95" t="s">
        <v>23</v>
      </c>
      <c r="J6" s="95" t="s">
        <v>24</v>
      </c>
      <c r="K6" s="95" t="s">
        <v>25</v>
      </c>
      <c r="L6" s="95">
        <v>12</v>
      </c>
      <c r="M6" s="550" t="s">
        <v>36</v>
      </c>
      <c r="N6" s="550" t="s">
        <v>171</v>
      </c>
    </row>
    <row r="7" spans="1:14" ht="42.75">
      <c r="A7" s="96" t="s">
        <v>15</v>
      </c>
      <c r="B7" s="97" t="s">
        <v>59</v>
      </c>
      <c r="C7" s="98"/>
      <c r="D7" s="99" t="s">
        <v>41</v>
      </c>
      <c r="E7" s="99">
        <v>15</v>
      </c>
      <c r="F7" s="100"/>
      <c r="G7" s="101"/>
      <c r="H7" s="102">
        <f>F7*G7+F7</f>
        <v>0</v>
      </c>
      <c r="I7" s="103">
        <f>E7*F7</f>
        <v>0</v>
      </c>
      <c r="J7" s="104">
        <f>I7*G7+I7</f>
        <v>0</v>
      </c>
      <c r="K7" s="105" t="s">
        <v>60</v>
      </c>
      <c r="L7" s="105" t="s">
        <v>250</v>
      </c>
      <c r="M7" s="511"/>
      <c r="N7" s="512">
        <v>12</v>
      </c>
    </row>
    <row r="8" spans="1:14" ht="15.75">
      <c r="A8" s="96"/>
      <c r="B8" s="106" t="s">
        <v>30</v>
      </c>
      <c r="C8" s="107"/>
      <c r="D8" s="107"/>
      <c r="E8" s="107"/>
      <c r="F8" s="108"/>
      <c r="G8" s="108"/>
      <c r="H8" s="109"/>
      <c r="I8" s="110">
        <f>SUM(I7)</f>
        <v>0</v>
      </c>
      <c r="J8" s="110">
        <f>SUM(J7)</f>
        <v>0</v>
      </c>
      <c r="K8" s="111"/>
      <c r="L8" s="111"/>
      <c r="M8" s="536"/>
      <c r="N8" s="587">
        <v>12</v>
      </c>
    </row>
    <row r="9" spans="1:13" ht="15.75">
      <c r="A9" s="112"/>
      <c r="B9" s="113"/>
      <c r="C9" s="113"/>
      <c r="D9" s="113"/>
      <c r="E9" s="113"/>
      <c r="F9" s="114"/>
      <c r="G9" s="113"/>
      <c r="H9" s="115" t="s">
        <v>31</v>
      </c>
      <c r="I9" s="630">
        <f>J8-I8</f>
        <v>0</v>
      </c>
      <c r="J9" s="630"/>
      <c r="K9" s="111"/>
      <c r="L9" s="111"/>
      <c r="M9" s="111"/>
    </row>
    <row r="10" spans="1:13" ht="15.75">
      <c r="A10" s="116"/>
      <c r="B10" s="89"/>
      <c r="C10" s="117"/>
      <c r="D10" s="117"/>
      <c r="E10" s="117"/>
      <c r="F10" s="118"/>
      <c r="G10" s="117"/>
      <c r="H10" s="117"/>
      <c r="I10" s="118"/>
      <c r="J10" s="117"/>
      <c r="K10" s="89"/>
      <c r="L10" s="89"/>
      <c r="M10" s="89"/>
    </row>
    <row r="11" spans="1:13" ht="15.75">
      <c r="A11" s="11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2.75">
      <c r="A12" s="120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6.75" customHeight="1">
      <c r="A13" s="631" t="s">
        <v>61</v>
      </c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</row>
    <row r="14" spans="1:13" ht="12.75">
      <c r="A14" s="12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.7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2.75">
      <c r="A17" s="84"/>
      <c r="B17" s="121" t="s">
        <v>56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</sheetData>
  <sheetProtection selectLockedCells="1" selectUnlockedCells="1"/>
  <mergeCells count="2">
    <mergeCell ref="I9:J9"/>
    <mergeCell ref="A13:M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F7" sqref="F7:G7"/>
    </sheetView>
  </sheetViews>
  <sheetFormatPr defaultColWidth="9.140625" defaultRowHeight="12.75"/>
  <cols>
    <col min="1" max="1" width="2.8515625" style="0" customWidth="1"/>
    <col min="2" max="2" width="39.57421875" style="0" customWidth="1"/>
    <col min="3" max="3" width="13.57421875" style="0" customWidth="1"/>
    <col min="4" max="4" width="3.421875" style="0" customWidth="1"/>
    <col min="5" max="5" width="4.00390625" style="0" customWidth="1"/>
    <col min="7" max="7" width="4.140625" style="0" customWidth="1"/>
    <col min="8" max="8" width="8.421875" style="0" customWidth="1"/>
    <col min="11" max="11" width="11.28125" style="0" customWidth="1"/>
    <col min="12" max="12" width="13.421875" style="0" customWidth="1"/>
    <col min="13" max="13" width="11.57421875" style="0" customWidth="1"/>
    <col min="14" max="14" width="11.140625" style="0" customWidth="1"/>
  </cols>
  <sheetData>
    <row r="1" spans="1:13" ht="12.75">
      <c r="A1" s="122"/>
      <c r="B1" s="122"/>
      <c r="C1" s="122"/>
      <c r="D1" s="122"/>
      <c r="E1" s="122"/>
      <c r="F1" s="123"/>
      <c r="G1" s="122"/>
      <c r="H1" s="122"/>
      <c r="I1" s="124" t="s">
        <v>62</v>
      </c>
      <c r="J1" s="122"/>
      <c r="K1" s="122"/>
      <c r="L1" s="122"/>
      <c r="M1" s="122"/>
    </row>
    <row r="2" spans="1:13" ht="12.75">
      <c r="A2" s="122"/>
      <c r="B2" s="122"/>
      <c r="C2" s="122"/>
      <c r="D2" s="122"/>
      <c r="E2" s="122"/>
      <c r="F2" s="122"/>
      <c r="G2" s="122"/>
      <c r="H2" s="122"/>
      <c r="I2" s="125" t="s">
        <v>2</v>
      </c>
      <c r="J2" s="126" t="s">
        <v>63</v>
      </c>
      <c r="K2" s="122"/>
      <c r="L2" s="122"/>
      <c r="M2" s="122"/>
    </row>
    <row r="3" spans="1:13" ht="12.75" customHeight="1">
      <c r="A3" s="632" t="s">
        <v>64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127"/>
      <c r="M3" s="122"/>
    </row>
    <row r="4" spans="1:13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122"/>
      <c r="L4" s="122"/>
      <c r="M4" s="122"/>
    </row>
    <row r="5" spans="1:14" ht="127.5">
      <c r="A5" s="56" t="s">
        <v>4</v>
      </c>
      <c r="B5" s="56" t="s">
        <v>5</v>
      </c>
      <c r="C5" s="128" t="s">
        <v>261</v>
      </c>
      <c r="D5" s="56" t="s">
        <v>7</v>
      </c>
      <c r="E5" s="56" t="s">
        <v>8</v>
      </c>
      <c r="F5" s="128" t="s">
        <v>9</v>
      </c>
      <c r="G5" s="128" t="s">
        <v>10</v>
      </c>
      <c r="H5" s="128" t="s">
        <v>11</v>
      </c>
      <c r="I5" s="128" t="s">
        <v>12</v>
      </c>
      <c r="J5" s="128" t="s">
        <v>13</v>
      </c>
      <c r="K5" s="129" t="s">
        <v>14</v>
      </c>
      <c r="L5" s="129" t="s">
        <v>249</v>
      </c>
      <c r="M5" s="501" t="s">
        <v>258</v>
      </c>
      <c r="N5" s="490" t="s">
        <v>257</v>
      </c>
    </row>
    <row r="6" spans="1:14" s="491" customFormat="1" ht="12.75">
      <c r="A6" s="180" t="s">
        <v>15</v>
      </c>
      <c r="B6" s="180" t="s">
        <v>16</v>
      </c>
      <c r="C6" s="180" t="s">
        <v>17</v>
      </c>
      <c r="D6" s="180" t="s">
        <v>18</v>
      </c>
      <c r="E6" s="180" t="s">
        <v>19</v>
      </c>
      <c r="F6" s="180" t="s">
        <v>20</v>
      </c>
      <c r="G6" s="180" t="s">
        <v>21</v>
      </c>
      <c r="H6" s="180" t="s">
        <v>22</v>
      </c>
      <c r="I6" s="180" t="s">
        <v>23</v>
      </c>
      <c r="J6" s="180" t="s">
        <v>24</v>
      </c>
      <c r="K6" s="180" t="s">
        <v>25</v>
      </c>
      <c r="L6" s="180" t="s">
        <v>26</v>
      </c>
      <c r="M6" s="550" t="s">
        <v>36</v>
      </c>
      <c r="N6" s="550" t="s">
        <v>171</v>
      </c>
    </row>
    <row r="7" spans="1:14" ht="45">
      <c r="A7" s="56" t="s">
        <v>15</v>
      </c>
      <c r="B7" s="130" t="s">
        <v>65</v>
      </c>
      <c r="C7" s="131"/>
      <c r="D7" s="132" t="s">
        <v>41</v>
      </c>
      <c r="E7" s="132">
        <v>2</v>
      </c>
      <c r="F7" s="133"/>
      <c r="G7" s="134"/>
      <c r="H7" s="135">
        <f>F7*G7</f>
        <v>0</v>
      </c>
      <c r="I7" s="136">
        <f>E7*F7</f>
        <v>0</v>
      </c>
      <c r="J7" s="137">
        <f>I7*G7+I7</f>
        <v>0</v>
      </c>
      <c r="K7" s="138" t="s">
        <v>51</v>
      </c>
      <c r="L7" s="138" t="s">
        <v>250</v>
      </c>
      <c r="M7" s="511"/>
      <c r="N7" s="512">
        <v>24</v>
      </c>
    </row>
    <row r="8" spans="1:14" ht="60">
      <c r="A8" s="56" t="s">
        <v>16</v>
      </c>
      <c r="B8" s="130" t="s">
        <v>259</v>
      </c>
      <c r="C8" s="131"/>
      <c r="D8" s="132" t="s">
        <v>41</v>
      </c>
      <c r="E8" s="132">
        <v>1</v>
      </c>
      <c r="F8" s="133"/>
      <c r="G8" s="134"/>
      <c r="H8" s="135">
        <f>F8*G8</f>
        <v>0</v>
      </c>
      <c r="I8" s="136">
        <f>E8*F8</f>
        <v>0</v>
      </c>
      <c r="J8" s="137">
        <f>I8*G8+I8</f>
        <v>0</v>
      </c>
      <c r="K8" s="138" t="s">
        <v>51</v>
      </c>
      <c r="L8" s="138" t="s">
        <v>250</v>
      </c>
      <c r="M8" s="518"/>
      <c r="N8" s="512">
        <v>24</v>
      </c>
    </row>
    <row r="9" spans="1:14" ht="60">
      <c r="A9" s="56" t="s">
        <v>17</v>
      </c>
      <c r="B9" s="130" t="s">
        <v>260</v>
      </c>
      <c r="C9" s="131"/>
      <c r="D9" s="132" t="s">
        <v>41</v>
      </c>
      <c r="E9" s="132">
        <v>1</v>
      </c>
      <c r="F9" s="133"/>
      <c r="G9" s="134"/>
      <c r="H9" s="135">
        <f>F9*G9</f>
        <v>0</v>
      </c>
      <c r="I9" s="136">
        <f>E9*F9</f>
        <v>0</v>
      </c>
      <c r="J9" s="137">
        <f>I9*G9+I9</f>
        <v>0</v>
      </c>
      <c r="K9" s="138" t="s">
        <v>51</v>
      </c>
      <c r="L9" s="138" t="s">
        <v>250</v>
      </c>
      <c r="M9" s="518"/>
      <c r="N9" s="512">
        <v>24</v>
      </c>
    </row>
    <row r="10" spans="1:14" ht="75">
      <c r="A10" s="139" t="s">
        <v>18</v>
      </c>
      <c r="B10" s="140" t="s">
        <v>66</v>
      </c>
      <c r="C10" s="141"/>
      <c r="D10" s="142" t="s">
        <v>41</v>
      </c>
      <c r="E10" s="142">
        <v>10</v>
      </c>
      <c r="F10" s="143"/>
      <c r="G10" s="144"/>
      <c r="H10" s="135">
        <f>F10*G10</f>
        <v>0</v>
      </c>
      <c r="I10" s="136">
        <f>E10*F10</f>
        <v>0</v>
      </c>
      <c r="J10" s="137">
        <f>I10*G10+I10</f>
        <v>0</v>
      </c>
      <c r="K10" s="138" t="s">
        <v>51</v>
      </c>
      <c r="L10" s="138" t="s">
        <v>250</v>
      </c>
      <c r="M10" s="518"/>
      <c r="N10" s="512">
        <v>24</v>
      </c>
    </row>
    <row r="11" spans="1:14" ht="15.75">
      <c r="A11" s="633" t="s">
        <v>30</v>
      </c>
      <c r="B11" s="633"/>
      <c r="C11" s="633"/>
      <c r="D11" s="633"/>
      <c r="E11" s="633"/>
      <c r="F11" s="633"/>
      <c r="G11" s="633"/>
      <c r="H11" s="633"/>
      <c r="I11" s="145">
        <f>SUM(I7:I10)</f>
        <v>0</v>
      </c>
      <c r="J11" s="146">
        <f>SUM(J7:J10)</f>
        <v>0</v>
      </c>
      <c r="K11" s="147"/>
      <c r="L11" s="147"/>
      <c r="M11" s="147"/>
      <c r="N11" s="604">
        <f>SUM(N7:N10)</f>
        <v>96</v>
      </c>
    </row>
    <row r="12" spans="1:13" ht="15.75">
      <c r="A12" s="148"/>
      <c r="B12" s="149"/>
      <c r="C12" s="149"/>
      <c r="D12" s="149"/>
      <c r="E12" s="149"/>
      <c r="F12" s="150"/>
      <c r="G12" s="634" t="s">
        <v>54</v>
      </c>
      <c r="H12" s="634"/>
      <c r="I12" s="151">
        <v>0</v>
      </c>
      <c r="J12" s="152"/>
      <c r="K12" s="147"/>
      <c r="L12" s="147"/>
      <c r="M12" s="147"/>
    </row>
    <row r="13" spans="1:13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3" ht="15.75">
      <c r="A14" s="122"/>
      <c r="B14" s="153" t="s">
        <v>67</v>
      </c>
      <c r="C14" s="154"/>
      <c r="D14" s="154"/>
      <c r="E14" s="154"/>
      <c r="F14" s="154"/>
      <c r="G14" s="155"/>
      <c r="H14" s="154"/>
      <c r="I14" s="45"/>
      <c r="J14" s="122"/>
      <c r="K14" s="122"/>
      <c r="L14" s="122"/>
      <c r="M14" s="122"/>
    </row>
    <row r="15" spans="1:13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  <row r="16" spans="1:13" ht="12.75">
      <c r="A16" s="156" t="s">
        <v>68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</sheetData>
  <sheetProtection selectLockedCells="1" selectUnlockedCells="1"/>
  <mergeCells count="3">
    <mergeCell ref="A3:K3"/>
    <mergeCell ref="A11:H11"/>
    <mergeCell ref="G12:H1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="85" zoomScaleNormal="85" zoomScalePageLayoutView="0" workbookViewId="0" topLeftCell="A1">
      <selection activeCell="F6" sqref="F6:G6"/>
    </sheetView>
  </sheetViews>
  <sheetFormatPr defaultColWidth="9.140625" defaultRowHeight="12.75"/>
  <cols>
    <col min="1" max="1" width="2.8515625" style="0" customWidth="1"/>
    <col min="2" max="2" width="36.28125" style="0" customWidth="1"/>
    <col min="3" max="3" width="13.7109375" style="0" customWidth="1"/>
    <col min="4" max="4" width="4.7109375" style="0" customWidth="1"/>
    <col min="5" max="5" width="3.57421875" style="0" customWidth="1"/>
    <col min="7" max="7" width="4.140625" style="0" customWidth="1"/>
    <col min="8" max="8" width="12.8515625" style="0" customWidth="1"/>
    <col min="10" max="10" width="11.7109375" style="0" customWidth="1"/>
    <col min="11" max="11" width="11.57421875" style="0" customWidth="1"/>
    <col min="12" max="12" width="10.421875" style="0" customWidth="1"/>
    <col min="13" max="13" width="11.421875" style="0" customWidth="1"/>
    <col min="14" max="14" width="15.140625" style="0" customWidth="1"/>
  </cols>
  <sheetData>
    <row r="1" spans="1:13" ht="12.75">
      <c r="A1" s="157"/>
      <c r="B1" s="157"/>
      <c r="C1" s="157"/>
      <c r="D1" s="157"/>
      <c r="E1" s="157"/>
      <c r="F1" s="158"/>
      <c r="G1" s="157"/>
      <c r="H1" s="157"/>
      <c r="I1" s="159" t="s">
        <v>69</v>
      </c>
      <c r="J1" s="157"/>
      <c r="K1" s="157"/>
      <c r="L1" s="157"/>
      <c r="M1" s="157"/>
    </row>
    <row r="2" spans="1:13" ht="15.75">
      <c r="A2" s="157"/>
      <c r="B2" s="46" t="s">
        <v>70</v>
      </c>
      <c r="C2" s="157"/>
      <c r="D2" s="157"/>
      <c r="E2" s="157"/>
      <c r="F2" s="157"/>
      <c r="G2" s="157"/>
      <c r="H2" s="157"/>
      <c r="I2" s="160" t="s">
        <v>2</v>
      </c>
      <c r="J2" s="161" t="s">
        <v>63</v>
      </c>
      <c r="K2" s="157"/>
      <c r="L2" s="157"/>
      <c r="M2" s="157"/>
    </row>
    <row r="3" spans="1:13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4" ht="89.25">
      <c r="A4" s="56" t="s">
        <v>4</v>
      </c>
      <c r="B4" s="56" t="s">
        <v>5</v>
      </c>
      <c r="C4" s="128" t="s">
        <v>261</v>
      </c>
      <c r="D4" s="56" t="s">
        <v>7</v>
      </c>
      <c r="E4" s="56" t="s">
        <v>8</v>
      </c>
      <c r="F4" s="128" t="s">
        <v>9</v>
      </c>
      <c r="G4" s="128" t="s">
        <v>10</v>
      </c>
      <c r="H4" s="128" t="s">
        <v>11</v>
      </c>
      <c r="I4" s="128" t="s">
        <v>12</v>
      </c>
      <c r="J4" s="128" t="s">
        <v>13</v>
      </c>
      <c r="K4" s="129" t="s">
        <v>14</v>
      </c>
      <c r="L4" s="129" t="s">
        <v>249</v>
      </c>
      <c r="M4" s="501" t="s">
        <v>258</v>
      </c>
      <c r="N4" s="490" t="s">
        <v>257</v>
      </c>
    </row>
    <row r="5" spans="1:14" s="491" customFormat="1" ht="12.75">
      <c r="A5" s="180" t="s">
        <v>15</v>
      </c>
      <c r="B5" s="180" t="s">
        <v>16</v>
      </c>
      <c r="C5" s="180" t="s">
        <v>17</v>
      </c>
      <c r="D5" s="180" t="s">
        <v>18</v>
      </c>
      <c r="E5" s="180" t="s">
        <v>19</v>
      </c>
      <c r="F5" s="180" t="s">
        <v>20</v>
      </c>
      <c r="G5" s="180" t="s">
        <v>21</v>
      </c>
      <c r="H5" s="180" t="s">
        <v>22</v>
      </c>
      <c r="I5" s="180" t="s">
        <v>23</v>
      </c>
      <c r="J5" s="180" t="s">
        <v>24</v>
      </c>
      <c r="K5" s="180" t="s">
        <v>25</v>
      </c>
      <c r="L5" s="180" t="s">
        <v>26</v>
      </c>
      <c r="M5" s="550" t="s">
        <v>36</v>
      </c>
      <c r="N5" s="550" t="s">
        <v>171</v>
      </c>
    </row>
    <row r="6" spans="1:14" ht="30">
      <c r="A6" s="56" t="s">
        <v>15</v>
      </c>
      <c r="B6" s="130" t="s">
        <v>71</v>
      </c>
      <c r="C6" s="131"/>
      <c r="D6" s="132" t="s">
        <v>41</v>
      </c>
      <c r="E6" s="132">
        <v>2</v>
      </c>
      <c r="F6" s="163"/>
      <c r="G6" s="134"/>
      <c r="H6" s="135">
        <f>F6*G6+F6</f>
        <v>0</v>
      </c>
      <c r="I6" s="136">
        <f>E6*F6</f>
        <v>0</v>
      </c>
      <c r="J6" s="137">
        <f>I6*G6+I6</f>
        <v>0</v>
      </c>
      <c r="K6" s="164" t="s">
        <v>101</v>
      </c>
      <c r="L6" s="538" t="s">
        <v>250</v>
      </c>
      <c r="M6" s="539"/>
      <c r="N6" s="512">
        <v>30</v>
      </c>
    </row>
    <row r="7" spans="1:14" ht="30">
      <c r="A7" s="56" t="s">
        <v>16</v>
      </c>
      <c r="B7" s="130" t="s">
        <v>72</v>
      </c>
      <c r="C7" s="131"/>
      <c r="D7" s="132" t="s">
        <v>41</v>
      </c>
      <c r="E7" s="132">
        <v>2</v>
      </c>
      <c r="F7" s="163"/>
      <c r="G7" s="134"/>
      <c r="H7" s="135">
        <f>F7*G7+F7</f>
        <v>0</v>
      </c>
      <c r="I7" s="136">
        <f>E7*F7</f>
        <v>0</v>
      </c>
      <c r="J7" s="137">
        <f>I7*G7+I7</f>
        <v>0</v>
      </c>
      <c r="K7" s="164" t="s">
        <v>101</v>
      </c>
      <c r="L7" s="538" t="s">
        <v>250</v>
      </c>
      <c r="M7" s="540"/>
      <c r="N7" s="512">
        <v>30</v>
      </c>
    </row>
    <row r="8" spans="1:14" ht="30">
      <c r="A8" s="56" t="s">
        <v>17</v>
      </c>
      <c r="B8" s="130" t="s">
        <v>73</v>
      </c>
      <c r="C8" s="131"/>
      <c r="D8" s="132" t="s">
        <v>41</v>
      </c>
      <c r="E8" s="132">
        <v>2</v>
      </c>
      <c r="F8" s="163"/>
      <c r="G8" s="134"/>
      <c r="H8" s="135">
        <f>F8*G8+F8</f>
        <v>0</v>
      </c>
      <c r="I8" s="136">
        <f>E8*F8</f>
        <v>0</v>
      </c>
      <c r="J8" s="137">
        <f>I8*G8+I8</f>
        <v>0</v>
      </c>
      <c r="K8" s="164" t="s">
        <v>101</v>
      </c>
      <c r="L8" s="538" t="s">
        <v>250</v>
      </c>
      <c r="M8" s="540"/>
      <c r="N8" s="512">
        <v>30</v>
      </c>
    </row>
    <row r="9" spans="1:14" ht="110.25" customHeight="1">
      <c r="A9" s="56" t="s">
        <v>18</v>
      </c>
      <c r="B9" s="130" t="s">
        <v>267</v>
      </c>
      <c r="C9" s="131"/>
      <c r="D9" s="132" t="s">
        <v>41</v>
      </c>
      <c r="E9" s="132">
        <v>3</v>
      </c>
      <c r="F9" s="133"/>
      <c r="G9" s="134"/>
      <c r="H9" s="135">
        <f>F9*G9+F9</f>
        <v>0</v>
      </c>
      <c r="I9" s="136">
        <f>E9*F9</f>
        <v>0</v>
      </c>
      <c r="J9" s="137">
        <f>I9*G9+I9</f>
        <v>0</v>
      </c>
      <c r="K9" s="164" t="s">
        <v>101</v>
      </c>
      <c r="L9" s="538" t="s">
        <v>250</v>
      </c>
      <c r="M9" s="540"/>
      <c r="N9" s="512">
        <v>30</v>
      </c>
    </row>
    <row r="10" spans="1:14" ht="30">
      <c r="A10" s="56" t="s">
        <v>19</v>
      </c>
      <c r="B10" s="130" t="s">
        <v>74</v>
      </c>
      <c r="C10" s="131"/>
      <c r="D10" s="132" t="s">
        <v>41</v>
      </c>
      <c r="E10" s="132">
        <v>2</v>
      </c>
      <c r="F10" s="133"/>
      <c r="G10" s="134"/>
      <c r="H10" s="135">
        <f>F10*G10+F10</f>
        <v>0</v>
      </c>
      <c r="I10" s="136">
        <f>E10*F10</f>
        <v>0</v>
      </c>
      <c r="J10" s="137">
        <f>I10*G10+I10</f>
        <v>0</v>
      </c>
      <c r="K10" s="164" t="s">
        <v>101</v>
      </c>
      <c r="L10" s="538" t="s">
        <v>250</v>
      </c>
      <c r="M10" s="540"/>
      <c r="N10" s="512">
        <v>30</v>
      </c>
    </row>
    <row r="11" spans="1:14" ht="15.75">
      <c r="A11" s="56"/>
      <c r="B11" s="165" t="s">
        <v>30</v>
      </c>
      <c r="C11" s="165"/>
      <c r="D11" s="166"/>
      <c r="E11" s="166"/>
      <c r="F11" s="167"/>
      <c r="G11" s="167"/>
      <c r="H11" s="168"/>
      <c r="I11" s="169">
        <f>SUM(I6:I10)</f>
        <v>0</v>
      </c>
      <c r="J11" s="169">
        <f>SUM(J6:J10)</f>
        <v>0</v>
      </c>
      <c r="K11" s="162"/>
      <c r="L11" s="162"/>
      <c r="M11" s="162"/>
      <c r="N11" s="604">
        <f>SUM(N6:N10)</f>
        <v>150</v>
      </c>
    </row>
    <row r="12" spans="1:13" ht="15.75">
      <c r="A12" s="170"/>
      <c r="B12" s="165"/>
      <c r="C12" s="165"/>
      <c r="D12" s="166"/>
      <c r="E12" s="166"/>
      <c r="F12" s="168"/>
      <c r="G12" s="166"/>
      <c r="H12" s="168" t="s">
        <v>54</v>
      </c>
      <c r="I12" s="168">
        <f>J11-I11</f>
        <v>0</v>
      </c>
      <c r="J12" s="168"/>
      <c r="K12" s="162"/>
      <c r="L12" s="162"/>
      <c r="M12" s="162"/>
    </row>
    <row r="13" spans="1:13" ht="12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4" spans="1:13" ht="15.75">
      <c r="A14" s="157"/>
      <c r="B14" s="171" t="s">
        <v>75</v>
      </c>
      <c r="C14" s="172"/>
      <c r="D14" s="172"/>
      <c r="E14" s="172"/>
      <c r="F14" s="172"/>
      <c r="G14" s="173"/>
      <c r="H14" s="172"/>
      <c r="I14" s="45"/>
      <c r="J14" s="157"/>
      <c r="K14" s="157"/>
      <c r="L14" s="157"/>
      <c r="M14" s="157"/>
    </row>
    <row r="15" spans="1:13" ht="12.7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12.75">
      <c r="A16" s="174" t="s">
        <v>68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17" spans="1:13" ht="12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</row>
    <row r="18" spans="1:13" ht="12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ht="12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  <row r="20" spans="1:13" ht="12.7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2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3" spans="1:13" ht="15">
      <c r="A23" s="157"/>
      <c r="B23" s="45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="85" zoomScaleNormal="85" zoomScalePageLayoutView="0" workbookViewId="0" topLeftCell="A1">
      <selection activeCell="F7" sqref="F7:G7"/>
    </sheetView>
  </sheetViews>
  <sheetFormatPr defaultColWidth="9.140625" defaultRowHeight="12.75"/>
  <cols>
    <col min="1" max="1" width="3.140625" style="0" customWidth="1"/>
    <col min="2" max="2" width="28.421875" style="0" customWidth="1"/>
    <col min="4" max="5" width="3.8515625" style="0" customWidth="1"/>
    <col min="7" max="7" width="3.57421875" style="0" customWidth="1"/>
    <col min="10" max="10" width="8.421875" style="0" customWidth="1"/>
    <col min="11" max="11" width="8.28125" style="0" customWidth="1"/>
    <col min="12" max="12" width="14.28125" style="0" customWidth="1"/>
    <col min="13" max="13" width="12.140625" style="0" customWidth="1"/>
    <col min="14" max="14" width="14.8515625" style="0" customWidth="1"/>
  </cols>
  <sheetData>
    <row r="1" spans="1:13" ht="12.75">
      <c r="A1" s="175"/>
      <c r="B1" s="175"/>
      <c r="C1" s="175"/>
      <c r="D1" s="175"/>
      <c r="E1" s="175"/>
      <c r="F1" s="176"/>
      <c r="G1" s="175"/>
      <c r="H1" s="175"/>
      <c r="I1" s="175"/>
      <c r="J1" s="177" t="s">
        <v>76</v>
      </c>
      <c r="K1" s="175"/>
      <c r="L1" s="175"/>
      <c r="M1" s="175"/>
    </row>
    <row r="2" spans="1:13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.75">
      <c r="A3" s="45"/>
      <c r="B3" s="46" t="s">
        <v>77</v>
      </c>
      <c r="C3" s="45"/>
      <c r="D3" s="45"/>
      <c r="E3" s="45"/>
      <c r="F3" s="45"/>
      <c r="G3" s="45"/>
      <c r="H3" s="45"/>
      <c r="I3" s="178" t="s">
        <v>2</v>
      </c>
      <c r="J3" s="179" t="s">
        <v>63</v>
      </c>
      <c r="K3" s="175"/>
      <c r="L3" s="175"/>
      <c r="M3" s="175"/>
    </row>
    <row r="4" spans="1:13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175"/>
      <c r="L4" s="175"/>
      <c r="M4" s="175"/>
    </row>
    <row r="5" spans="1:14" ht="115.5" customHeight="1">
      <c r="A5" s="180" t="s">
        <v>4</v>
      </c>
      <c r="B5" s="181" t="s">
        <v>5</v>
      </c>
      <c r="C5" s="182" t="s">
        <v>78</v>
      </c>
      <c r="D5" s="180" t="s">
        <v>7</v>
      </c>
      <c r="E5" s="180" t="s">
        <v>8</v>
      </c>
      <c r="F5" s="183" t="s">
        <v>9</v>
      </c>
      <c r="G5" s="183" t="s">
        <v>10</v>
      </c>
      <c r="H5" s="183" t="s">
        <v>11</v>
      </c>
      <c r="I5" s="183" t="s">
        <v>12</v>
      </c>
      <c r="J5" s="183" t="s">
        <v>13</v>
      </c>
      <c r="K5" s="94" t="s">
        <v>14</v>
      </c>
      <c r="L5" s="94" t="s">
        <v>249</v>
      </c>
      <c r="M5" s="501" t="s">
        <v>258</v>
      </c>
      <c r="N5" s="490" t="s">
        <v>257</v>
      </c>
    </row>
    <row r="6" spans="1:14" s="491" customFormat="1" ht="12.75">
      <c r="A6" s="180" t="s">
        <v>15</v>
      </c>
      <c r="B6" s="180" t="s">
        <v>16</v>
      </c>
      <c r="C6" s="180" t="s">
        <v>17</v>
      </c>
      <c r="D6" s="180" t="s">
        <v>18</v>
      </c>
      <c r="E6" s="180" t="s">
        <v>19</v>
      </c>
      <c r="F6" s="180" t="s">
        <v>20</v>
      </c>
      <c r="G6" s="180" t="s">
        <v>21</v>
      </c>
      <c r="H6" s="180" t="s">
        <v>22</v>
      </c>
      <c r="I6" s="180" t="s">
        <v>23</v>
      </c>
      <c r="J6" s="180" t="s">
        <v>24</v>
      </c>
      <c r="K6" s="180" t="s">
        <v>25</v>
      </c>
      <c r="L6" s="180" t="s">
        <v>26</v>
      </c>
      <c r="M6" s="550" t="s">
        <v>36</v>
      </c>
      <c r="N6" s="550" t="s">
        <v>171</v>
      </c>
    </row>
    <row r="7" spans="1:14" ht="66" customHeight="1">
      <c r="A7" s="56" t="s">
        <v>15</v>
      </c>
      <c r="B7" s="184" t="s">
        <v>79</v>
      </c>
      <c r="C7" s="185"/>
      <c r="D7" s="186" t="s">
        <v>41</v>
      </c>
      <c r="E7" s="186">
        <v>1</v>
      </c>
      <c r="F7" s="187"/>
      <c r="G7" s="188"/>
      <c r="H7" s="189">
        <f>F7*G7+F7</f>
        <v>0</v>
      </c>
      <c r="I7" s="190">
        <f>E7*F7</f>
        <v>0</v>
      </c>
      <c r="J7" s="191">
        <f>I7*G7+I7</f>
        <v>0</v>
      </c>
      <c r="K7" s="192" t="s">
        <v>101</v>
      </c>
      <c r="L7" s="192" t="s">
        <v>250</v>
      </c>
      <c r="M7" s="539"/>
      <c r="N7" s="512">
        <v>30</v>
      </c>
    </row>
    <row r="8" spans="1:14" ht="45.75" customHeight="1">
      <c r="A8" s="56" t="s">
        <v>16</v>
      </c>
      <c r="B8" s="184" t="s">
        <v>80</v>
      </c>
      <c r="C8" s="185"/>
      <c r="D8" s="186" t="s">
        <v>38</v>
      </c>
      <c r="E8" s="186">
        <v>1</v>
      </c>
      <c r="F8" s="187"/>
      <c r="G8" s="188"/>
      <c r="H8" s="189">
        <f>F8*G8+F8</f>
        <v>0</v>
      </c>
      <c r="I8" s="190">
        <f>E8*F8</f>
        <v>0</v>
      </c>
      <c r="J8" s="191">
        <f>I8*G8+I8</f>
        <v>0</v>
      </c>
      <c r="K8" s="192" t="s">
        <v>101</v>
      </c>
      <c r="L8" s="192" t="s">
        <v>250</v>
      </c>
      <c r="M8" s="540"/>
      <c r="N8" s="512">
        <v>30</v>
      </c>
    </row>
    <row r="9" spans="1:14" ht="42.75">
      <c r="A9" s="139" t="s">
        <v>17</v>
      </c>
      <c r="B9" s="193" t="s">
        <v>81</v>
      </c>
      <c r="C9" s="194"/>
      <c r="D9" s="195" t="s">
        <v>41</v>
      </c>
      <c r="E9" s="195">
        <v>1</v>
      </c>
      <c r="F9" s="196"/>
      <c r="G9" s="197"/>
      <c r="H9" s="189">
        <f>F9*G9+F9</f>
        <v>0</v>
      </c>
      <c r="I9" s="190">
        <f>E9*F9</f>
        <v>0</v>
      </c>
      <c r="J9" s="191">
        <f>I9*G9+I9</f>
        <v>0</v>
      </c>
      <c r="K9" s="192" t="s">
        <v>101</v>
      </c>
      <c r="L9" s="192" t="s">
        <v>250</v>
      </c>
      <c r="M9" s="540"/>
      <c r="N9" s="512">
        <v>30</v>
      </c>
    </row>
    <row r="10" spans="1:14" ht="15.75">
      <c r="A10" s="633" t="s">
        <v>30</v>
      </c>
      <c r="B10" s="633"/>
      <c r="C10" s="633"/>
      <c r="D10" s="633"/>
      <c r="E10" s="633"/>
      <c r="F10" s="633"/>
      <c r="G10" s="633"/>
      <c r="H10" s="633"/>
      <c r="I10" s="198">
        <f>SUM(I7:I9)</f>
        <v>0</v>
      </c>
      <c r="J10" s="199">
        <f>SUM(J7:J9)</f>
        <v>0</v>
      </c>
      <c r="K10" s="175"/>
      <c r="L10" s="175"/>
      <c r="M10" s="175"/>
      <c r="N10" s="604">
        <f>SUM(N7:N9)</f>
        <v>90</v>
      </c>
    </row>
    <row r="11" spans="1:13" ht="15.75">
      <c r="A11" s="148"/>
      <c r="B11" s="149"/>
      <c r="C11" s="149"/>
      <c r="D11" s="149"/>
      <c r="E11" s="149"/>
      <c r="F11" s="150"/>
      <c r="G11" s="149"/>
      <c r="H11" s="200" t="s">
        <v>54</v>
      </c>
      <c r="I11" s="201">
        <f>J10-I10</f>
        <v>0</v>
      </c>
      <c r="J11" s="202"/>
      <c r="K11" s="175"/>
      <c r="L11" s="175"/>
      <c r="M11" s="175"/>
    </row>
    <row r="12" spans="1:13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175"/>
      <c r="L12" s="175"/>
      <c r="M12" s="175"/>
    </row>
    <row r="13" spans="1:13" ht="12.7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3" ht="15.75">
      <c r="A14" s="175"/>
      <c r="B14" s="203" t="s">
        <v>82</v>
      </c>
      <c r="C14" s="204"/>
      <c r="D14" s="204"/>
      <c r="E14" s="204"/>
      <c r="F14" s="204"/>
      <c r="G14" s="205"/>
      <c r="H14" s="204"/>
      <c r="I14" s="45"/>
      <c r="J14" s="175"/>
      <c r="K14" s="175"/>
      <c r="L14" s="175"/>
      <c r="M14" s="175"/>
    </row>
    <row r="15" spans="1:13" ht="12.7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12.75">
      <c r="A16" s="175" t="s">
        <v>83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1:13" ht="12.75">
      <c r="A17" s="206" t="s">
        <v>68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</sheetData>
  <sheetProtection selectLockedCells="1" selectUnlockedCells="1"/>
  <mergeCells count="1">
    <mergeCell ref="A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0"/>
  <sheetViews>
    <sheetView zoomScale="70" zoomScaleNormal="70" zoomScalePageLayoutView="0" workbookViewId="0" topLeftCell="A1">
      <selection activeCell="F8" sqref="F8:G8"/>
    </sheetView>
  </sheetViews>
  <sheetFormatPr defaultColWidth="9.140625" defaultRowHeight="12.75"/>
  <cols>
    <col min="1" max="1" width="4.421875" style="0" customWidth="1"/>
    <col min="2" max="2" width="41.140625" style="0" customWidth="1"/>
    <col min="3" max="3" width="14.57421875" style="0" customWidth="1"/>
    <col min="4" max="4" width="5.8515625" style="0" customWidth="1"/>
    <col min="5" max="5" width="5.140625" style="0" customWidth="1"/>
    <col min="7" max="7" width="4.57421875" style="0" customWidth="1"/>
    <col min="11" max="11" width="10.8515625" style="0" customWidth="1"/>
    <col min="12" max="13" width="15.421875" style="0" customWidth="1"/>
    <col min="14" max="14" width="18.57421875" style="0" customWidth="1"/>
  </cols>
  <sheetData>
    <row r="2" spans="1:14" ht="18" customHeight="1">
      <c r="A2" s="1"/>
      <c r="B2" s="1"/>
      <c r="C2" s="2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9" ht="12.75">
      <c r="A3" s="207"/>
      <c r="B3" s="1"/>
      <c r="C3" s="1"/>
      <c r="D3" s="1"/>
      <c r="E3" s="1"/>
      <c r="F3" s="1"/>
      <c r="G3" s="1"/>
      <c r="H3" s="4" t="s">
        <v>84</v>
      </c>
      <c r="I3" s="1"/>
    </row>
    <row r="4" spans="1:9" ht="15.75">
      <c r="A4" s="208"/>
      <c r="B4" s="209" t="s">
        <v>85</v>
      </c>
      <c r="C4" s="209"/>
      <c r="D4" s="210"/>
      <c r="E4" s="210"/>
      <c r="F4" s="211" t="s">
        <v>86</v>
      </c>
      <c r="G4" s="212"/>
      <c r="H4" s="212"/>
      <c r="I4" s="210"/>
    </row>
    <row r="5" spans="1:15" ht="18.75">
      <c r="A5" s="213"/>
      <c r="B5" s="5"/>
      <c r="C5" s="5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1"/>
    </row>
    <row r="6" spans="1:15" ht="96.75" customHeight="1">
      <c r="A6" s="215" t="s">
        <v>4</v>
      </c>
      <c r="B6" s="215" t="s">
        <v>5</v>
      </c>
      <c r="C6" s="215" t="s">
        <v>261</v>
      </c>
      <c r="D6" s="215" t="s">
        <v>7</v>
      </c>
      <c r="E6" s="215" t="s">
        <v>8</v>
      </c>
      <c r="F6" s="215" t="s">
        <v>9</v>
      </c>
      <c r="G6" s="215" t="s">
        <v>10</v>
      </c>
      <c r="H6" s="215" t="s">
        <v>11</v>
      </c>
      <c r="I6" s="215" t="s">
        <v>12</v>
      </c>
      <c r="J6" s="541" t="s">
        <v>13</v>
      </c>
      <c r="K6" s="543" t="s">
        <v>14</v>
      </c>
      <c r="L6" s="543" t="s">
        <v>249</v>
      </c>
      <c r="M6" s="501" t="s">
        <v>258</v>
      </c>
      <c r="N6" s="490" t="s">
        <v>257</v>
      </c>
      <c r="O6" s="51"/>
    </row>
    <row r="7" spans="1:14" s="491" customFormat="1" ht="12.75">
      <c r="A7" s="553" t="s">
        <v>15</v>
      </c>
      <c r="B7" s="553" t="s">
        <v>16</v>
      </c>
      <c r="C7" s="553" t="s">
        <v>17</v>
      </c>
      <c r="D7" s="553" t="s">
        <v>18</v>
      </c>
      <c r="E7" s="553" t="s">
        <v>19</v>
      </c>
      <c r="F7" s="553" t="s">
        <v>20</v>
      </c>
      <c r="G7" s="553" t="s">
        <v>21</v>
      </c>
      <c r="H7" s="553" t="s">
        <v>22</v>
      </c>
      <c r="I7" s="553" t="s">
        <v>23</v>
      </c>
      <c r="J7" s="554" t="s">
        <v>24</v>
      </c>
      <c r="K7" s="555" t="s">
        <v>25</v>
      </c>
      <c r="L7" s="555" t="s">
        <v>26</v>
      </c>
      <c r="M7" s="550" t="s">
        <v>36</v>
      </c>
      <c r="N7" s="550" t="s">
        <v>171</v>
      </c>
    </row>
    <row r="8" spans="1:15" ht="78.75">
      <c r="A8" s="216">
        <v>1</v>
      </c>
      <c r="B8" s="217" t="s">
        <v>87</v>
      </c>
      <c r="C8" s="218"/>
      <c r="D8" s="216" t="s">
        <v>41</v>
      </c>
      <c r="E8" s="216">
        <v>6</v>
      </c>
      <c r="F8" s="219"/>
      <c r="G8" s="220"/>
      <c r="H8" s="219">
        <f>F8*G8+F8</f>
        <v>0</v>
      </c>
      <c r="I8" s="221">
        <f>E8*F8</f>
        <v>0</v>
      </c>
      <c r="J8" s="542">
        <f>I8*G8+I8</f>
        <v>0</v>
      </c>
      <c r="K8" s="544" t="s">
        <v>51</v>
      </c>
      <c r="L8" s="544" t="s">
        <v>250</v>
      </c>
      <c r="M8" s="539"/>
      <c r="N8" s="512">
        <v>24</v>
      </c>
      <c r="O8" s="51"/>
    </row>
    <row r="9" spans="1:15" ht="78.75">
      <c r="A9" s="222">
        <v>2</v>
      </c>
      <c r="B9" s="223" t="s">
        <v>88</v>
      </c>
      <c r="C9" s="224"/>
      <c r="D9" s="222" t="s">
        <v>41</v>
      </c>
      <c r="E9" s="222">
        <v>4</v>
      </c>
      <c r="F9" s="225"/>
      <c r="G9" s="226"/>
      <c r="H9" s="219">
        <f>F9*G9+F9</f>
        <v>0</v>
      </c>
      <c r="I9" s="221">
        <f>E9*F9</f>
        <v>0</v>
      </c>
      <c r="J9" s="542">
        <f>I9*G9+I9</f>
        <v>0</v>
      </c>
      <c r="K9" s="544" t="s">
        <v>51</v>
      </c>
      <c r="L9" s="544" t="s">
        <v>250</v>
      </c>
      <c r="M9" s="540"/>
      <c r="N9" s="512">
        <v>24</v>
      </c>
      <c r="O9" s="51"/>
    </row>
    <row r="10" spans="1:15" ht="18">
      <c r="A10" s="227"/>
      <c r="B10" s="222" t="s">
        <v>30</v>
      </c>
      <c r="C10" s="222"/>
      <c r="D10" s="222"/>
      <c r="E10" s="222"/>
      <c r="F10" s="228"/>
      <c r="G10" s="228"/>
      <c r="H10" s="228"/>
      <c r="I10" s="591">
        <f>SUM(I8:I9)</f>
        <v>0</v>
      </c>
      <c r="J10" s="592">
        <f>SUM(J8:J9)</f>
        <v>0</v>
      </c>
      <c r="K10" s="465"/>
      <c r="L10" s="465"/>
      <c r="M10" s="465"/>
      <c r="N10" s="545">
        <f>SUM(N8:N9)</f>
        <v>48</v>
      </c>
      <c r="O10" s="51"/>
    </row>
    <row r="11" spans="1:15" ht="18">
      <c r="A11" s="229"/>
      <c r="B11" s="229"/>
      <c r="C11" s="229"/>
      <c r="D11" s="229"/>
      <c r="E11" s="229"/>
      <c r="F11" s="230"/>
      <c r="G11" s="231"/>
      <c r="H11" s="232" t="s">
        <v>31</v>
      </c>
      <c r="I11" s="225">
        <f>J10-I10</f>
        <v>0</v>
      </c>
      <c r="J11" s="233"/>
      <c r="K11" s="233"/>
      <c r="L11" s="233"/>
      <c r="M11" s="233"/>
      <c r="N11" s="233"/>
      <c r="O11" s="51"/>
    </row>
    <row r="12" spans="1:15" ht="18">
      <c r="A12" s="234" t="s">
        <v>89</v>
      </c>
      <c r="B12" s="235"/>
      <c r="C12" s="234"/>
      <c r="D12" s="234"/>
      <c r="E12" s="234"/>
      <c r="F12" s="236"/>
      <c r="G12" s="234"/>
      <c r="H12" s="234"/>
      <c r="I12" s="236"/>
      <c r="J12" s="234"/>
      <c r="K12" s="234"/>
      <c r="L12" s="234"/>
      <c r="M12" s="234"/>
      <c r="N12" s="234"/>
      <c r="O12" s="51"/>
    </row>
    <row r="13" spans="1:15" ht="18">
      <c r="A13" s="235" t="s">
        <v>90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51"/>
    </row>
    <row r="14" spans="1:15" ht="18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51"/>
    </row>
    <row r="15" spans="1:15" ht="18">
      <c r="A15" s="237" t="s">
        <v>91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51"/>
    </row>
    <row r="16" spans="1:15" ht="18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51"/>
    </row>
    <row r="17" spans="1:14" ht="12.75">
      <c r="A17" s="240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</row>
    <row r="18" spans="1:14" ht="12.7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</row>
    <row r="19" spans="1:14" ht="12.7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12.75">
      <c r="A20" s="212"/>
      <c r="B20" s="212"/>
      <c r="C20" s="212"/>
      <c r="D20" s="212"/>
      <c r="E20" s="212"/>
      <c r="F20" s="212"/>
      <c r="G20" s="212"/>
      <c r="H20" s="212"/>
      <c r="I20" s="212" t="s">
        <v>92</v>
      </c>
      <c r="J20" s="212"/>
      <c r="K20" s="212"/>
      <c r="L20" s="212"/>
      <c r="M20" s="212"/>
      <c r="N20" s="2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zoomScalePageLayoutView="0" workbookViewId="0" topLeftCell="A1">
      <selection activeCell="F6" sqref="F6:G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10.8515625" style="0" customWidth="1"/>
    <col min="4" max="4" width="5.00390625" style="0" customWidth="1"/>
    <col min="5" max="5" width="4.421875" style="0" customWidth="1"/>
    <col min="6" max="6" width="9.8515625" style="0" customWidth="1"/>
    <col min="7" max="7" width="4.8515625" style="0" customWidth="1"/>
    <col min="8" max="8" width="10.421875" style="0" customWidth="1"/>
    <col min="9" max="9" width="9.421875" style="0" customWidth="1"/>
    <col min="10" max="10" width="11.140625" style="0" customWidth="1"/>
    <col min="11" max="11" width="9.8515625" style="0" customWidth="1"/>
    <col min="12" max="12" width="10.7109375" style="0" customWidth="1"/>
    <col min="13" max="13" width="12.00390625" style="0" customWidth="1"/>
    <col min="14" max="14" width="14.28125" style="0" customWidth="1"/>
  </cols>
  <sheetData>
    <row r="1" spans="1:12" s="241" customFormat="1" ht="12.75">
      <c r="A1" s="82"/>
      <c r="B1" s="82"/>
      <c r="C1" s="82"/>
      <c r="D1" s="82"/>
      <c r="E1" s="82"/>
      <c r="F1" s="82"/>
      <c r="G1" s="82"/>
      <c r="H1" s="82"/>
      <c r="J1" s="82" t="s">
        <v>93</v>
      </c>
      <c r="K1" s="82"/>
      <c r="L1" s="82"/>
    </row>
    <row r="2" spans="1:9" s="241" customFormat="1" ht="12.75">
      <c r="A2" s="82"/>
      <c r="C2" s="242" t="s">
        <v>94</v>
      </c>
      <c r="D2" s="82"/>
      <c r="E2" s="82"/>
      <c r="F2" s="82"/>
      <c r="G2" s="243"/>
      <c r="H2" s="82"/>
      <c r="I2" s="82"/>
    </row>
    <row r="3" spans="1:12" s="241" customFormat="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4" s="241" customFormat="1" ht="89.25">
      <c r="A4" s="244" t="s">
        <v>4</v>
      </c>
      <c r="B4" s="245" t="s">
        <v>5</v>
      </c>
      <c r="C4" s="245" t="s">
        <v>261</v>
      </c>
      <c r="D4" s="244" t="s">
        <v>7</v>
      </c>
      <c r="E4" s="244" t="s">
        <v>8</v>
      </c>
      <c r="F4" s="245" t="s">
        <v>95</v>
      </c>
      <c r="G4" s="245" t="s">
        <v>10</v>
      </c>
      <c r="H4" s="245" t="s">
        <v>96</v>
      </c>
      <c r="I4" s="245" t="s">
        <v>97</v>
      </c>
      <c r="J4" s="245" t="s">
        <v>98</v>
      </c>
      <c r="K4" s="246" t="s">
        <v>99</v>
      </c>
      <c r="L4" s="246" t="s">
        <v>249</v>
      </c>
      <c r="M4" s="501" t="s">
        <v>258</v>
      </c>
      <c r="N4" s="490" t="s">
        <v>257</v>
      </c>
    </row>
    <row r="5" spans="1:14" s="241" customFormat="1" ht="12.75">
      <c r="A5" s="244">
        <v>1</v>
      </c>
      <c r="B5" s="244">
        <v>2</v>
      </c>
      <c r="C5" s="244">
        <v>3</v>
      </c>
      <c r="D5" s="244">
        <v>4</v>
      </c>
      <c r="E5" s="244">
        <v>5</v>
      </c>
      <c r="F5" s="244">
        <v>6</v>
      </c>
      <c r="G5" s="244">
        <v>7</v>
      </c>
      <c r="H5" s="244">
        <v>8</v>
      </c>
      <c r="I5" s="244">
        <v>9</v>
      </c>
      <c r="J5" s="244">
        <v>10</v>
      </c>
      <c r="K5" s="244">
        <v>11</v>
      </c>
      <c r="L5" s="244">
        <v>12</v>
      </c>
      <c r="M5" s="244">
        <v>13</v>
      </c>
      <c r="N5" s="244">
        <v>14</v>
      </c>
    </row>
    <row r="6" spans="1:14" s="241" customFormat="1" ht="30" customHeight="1">
      <c r="A6" s="244" t="s">
        <v>15</v>
      </c>
      <c r="B6" s="247" t="s">
        <v>100</v>
      </c>
      <c r="C6" s="248"/>
      <c r="D6" s="249" t="s">
        <v>41</v>
      </c>
      <c r="E6" s="250">
        <v>22</v>
      </c>
      <c r="F6" s="251"/>
      <c r="G6" s="252"/>
      <c r="H6" s="251">
        <f>F6*G6+F6</f>
        <v>0</v>
      </c>
      <c r="I6" s="253">
        <f>E6*F6</f>
        <v>0</v>
      </c>
      <c r="J6" s="254">
        <f>I6*G6+I6</f>
        <v>0</v>
      </c>
      <c r="K6" s="246" t="s">
        <v>101</v>
      </c>
      <c r="L6" s="246" t="s">
        <v>250</v>
      </c>
      <c r="M6" s="539"/>
      <c r="N6" s="512">
        <v>30</v>
      </c>
    </row>
    <row r="7" spans="1:14" s="241" customFormat="1" ht="43.5" customHeight="1">
      <c r="A7" s="244" t="s">
        <v>16</v>
      </c>
      <c r="B7" s="247" t="s">
        <v>102</v>
      </c>
      <c r="C7" s="248"/>
      <c r="D7" s="249" t="s">
        <v>38</v>
      </c>
      <c r="E7" s="250">
        <v>2</v>
      </c>
      <c r="F7" s="256"/>
      <c r="G7" s="252"/>
      <c r="H7" s="251">
        <f aca="true" t="shared" si="0" ref="H7:H13">F7*G7+F7</f>
        <v>0</v>
      </c>
      <c r="I7" s="253">
        <f aca="true" t="shared" si="1" ref="I7:I13">E7*F7</f>
        <v>0</v>
      </c>
      <c r="J7" s="254">
        <f aca="true" t="shared" si="2" ref="J7:J13">I7*G7+I7</f>
        <v>0</v>
      </c>
      <c r="K7" s="246" t="s">
        <v>101</v>
      </c>
      <c r="L7" s="246" t="s">
        <v>250</v>
      </c>
      <c r="M7" s="539"/>
      <c r="N7" s="512">
        <v>30</v>
      </c>
    </row>
    <row r="8" spans="1:14" s="241" customFormat="1" ht="42.75" customHeight="1">
      <c r="A8" s="244" t="s">
        <v>17</v>
      </c>
      <c r="B8" s="247" t="s">
        <v>103</v>
      </c>
      <c r="C8" s="248"/>
      <c r="D8" s="249" t="s">
        <v>104</v>
      </c>
      <c r="E8" s="250">
        <v>16</v>
      </c>
      <c r="F8" s="251"/>
      <c r="G8" s="252"/>
      <c r="H8" s="251">
        <f t="shared" si="0"/>
        <v>0</v>
      </c>
      <c r="I8" s="253">
        <f t="shared" si="1"/>
        <v>0</v>
      </c>
      <c r="J8" s="254">
        <f t="shared" si="2"/>
        <v>0</v>
      </c>
      <c r="K8" s="246" t="s">
        <v>101</v>
      </c>
      <c r="L8" s="246" t="s">
        <v>250</v>
      </c>
      <c r="M8" s="540"/>
      <c r="N8" s="512">
        <v>30</v>
      </c>
    </row>
    <row r="9" spans="1:14" s="241" customFormat="1" ht="31.5" customHeight="1">
      <c r="A9" s="244" t="s">
        <v>18</v>
      </c>
      <c r="B9" s="247" t="s">
        <v>105</v>
      </c>
      <c r="C9" s="248"/>
      <c r="D9" s="249" t="s">
        <v>41</v>
      </c>
      <c r="E9" s="250">
        <v>10</v>
      </c>
      <c r="F9" s="251"/>
      <c r="G9" s="252"/>
      <c r="H9" s="251">
        <f t="shared" si="0"/>
        <v>0</v>
      </c>
      <c r="I9" s="253">
        <f t="shared" si="1"/>
        <v>0</v>
      </c>
      <c r="J9" s="254">
        <f t="shared" si="2"/>
        <v>0</v>
      </c>
      <c r="K9" s="257" t="s">
        <v>101</v>
      </c>
      <c r="L9" s="257" t="s">
        <v>250</v>
      </c>
      <c r="M9" s="540"/>
      <c r="N9" s="512">
        <v>30</v>
      </c>
    </row>
    <row r="10" spans="1:14" s="241" customFormat="1" ht="42.75" customHeight="1">
      <c r="A10" s="244" t="s">
        <v>19</v>
      </c>
      <c r="B10" s="247" t="s">
        <v>107</v>
      </c>
      <c r="C10" s="248"/>
      <c r="D10" s="249" t="s">
        <v>41</v>
      </c>
      <c r="E10" s="250">
        <v>20</v>
      </c>
      <c r="F10" s="251"/>
      <c r="G10" s="252"/>
      <c r="H10" s="251">
        <f t="shared" si="0"/>
        <v>0</v>
      </c>
      <c r="I10" s="253">
        <f t="shared" si="1"/>
        <v>0</v>
      </c>
      <c r="J10" s="254">
        <f t="shared" si="2"/>
        <v>0</v>
      </c>
      <c r="K10" s="257" t="s">
        <v>101</v>
      </c>
      <c r="L10" s="257" t="s">
        <v>250</v>
      </c>
      <c r="M10" s="540"/>
      <c r="N10" s="512">
        <v>30</v>
      </c>
    </row>
    <row r="11" spans="1:14" s="241" customFormat="1" ht="40.5" customHeight="1">
      <c r="A11" s="244" t="s">
        <v>20</v>
      </c>
      <c r="B11" s="247" t="s">
        <v>108</v>
      </c>
      <c r="C11" s="248"/>
      <c r="D11" s="249" t="s">
        <v>38</v>
      </c>
      <c r="E11" s="250">
        <v>10</v>
      </c>
      <c r="F11" s="251"/>
      <c r="G11" s="252"/>
      <c r="H11" s="251">
        <f t="shared" si="0"/>
        <v>0</v>
      </c>
      <c r="I11" s="253">
        <f t="shared" si="1"/>
        <v>0</v>
      </c>
      <c r="J11" s="254">
        <f t="shared" si="2"/>
        <v>0</v>
      </c>
      <c r="K11" s="257" t="s">
        <v>101</v>
      </c>
      <c r="L11" s="257" t="s">
        <v>250</v>
      </c>
      <c r="M11" s="540"/>
      <c r="N11" s="512">
        <v>30</v>
      </c>
    </row>
    <row r="12" spans="1:14" s="241" customFormat="1" ht="27.75" customHeight="1">
      <c r="A12" s="258" t="s">
        <v>21</v>
      </c>
      <c r="B12" s="259" t="s">
        <v>109</v>
      </c>
      <c r="C12" s="260"/>
      <c r="D12" s="261" t="s">
        <v>41</v>
      </c>
      <c r="E12" s="262">
        <v>12</v>
      </c>
      <c r="F12" s="263"/>
      <c r="G12" s="264"/>
      <c r="H12" s="251">
        <f t="shared" si="0"/>
        <v>0</v>
      </c>
      <c r="I12" s="253">
        <f t="shared" si="1"/>
        <v>0</v>
      </c>
      <c r="J12" s="254">
        <f t="shared" si="2"/>
        <v>0</v>
      </c>
      <c r="K12" s="257" t="s">
        <v>101</v>
      </c>
      <c r="L12" s="257" t="s">
        <v>250</v>
      </c>
      <c r="M12" s="255"/>
      <c r="N12" s="512">
        <v>30</v>
      </c>
    </row>
    <row r="13" spans="1:14" s="241" customFormat="1" ht="22.5" customHeight="1">
      <c r="A13" s="244" t="s">
        <v>22</v>
      </c>
      <c r="B13" s="247" t="s">
        <v>110</v>
      </c>
      <c r="C13" s="248"/>
      <c r="D13" s="249" t="s">
        <v>41</v>
      </c>
      <c r="E13" s="250">
        <v>14</v>
      </c>
      <c r="F13" s="251"/>
      <c r="G13" s="252"/>
      <c r="H13" s="251">
        <f t="shared" si="0"/>
        <v>0</v>
      </c>
      <c r="I13" s="253">
        <f t="shared" si="1"/>
        <v>0</v>
      </c>
      <c r="J13" s="254">
        <f t="shared" si="2"/>
        <v>0</v>
      </c>
      <c r="K13" s="257" t="s">
        <v>101</v>
      </c>
      <c r="L13" s="257" t="s">
        <v>250</v>
      </c>
      <c r="M13" s="255"/>
      <c r="N13" s="512">
        <v>30</v>
      </c>
    </row>
    <row r="14" spans="1:14" s="241" customFormat="1" ht="15.75" customHeight="1">
      <c r="A14" s="265"/>
      <c r="B14" s="266"/>
      <c r="C14" s="267"/>
      <c r="D14" s="267"/>
      <c r="E14" s="267"/>
      <c r="F14" s="268"/>
      <c r="G14" s="269"/>
      <c r="H14" s="270" t="s">
        <v>30</v>
      </c>
      <c r="I14" s="271">
        <f>SUM(I6:I13)</f>
        <v>0</v>
      </c>
      <c r="J14" s="593">
        <f>SUM(J6:J13)</f>
        <v>0</v>
      </c>
      <c r="K14" s="82"/>
      <c r="L14" s="82"/>
      <c r="N14" s="556">
        <f>SUM(N6:N13)</f>
        <v>240</v>
      </c>
    </row>
    <row r="15" spans="1:12" s="241" customFormat="1" ht="17.25" customHeight="1">
      <c r="A15" s="272"/>
      <c r="B15" s="273"/>
      <c r="C15" s="267"/>
      <c r="D15" s="267"/>
      <c r="E15" s="267"/>
      <c r="F15" s="268"/>
      <c r="G15" s="267"/>
      <c r="H15" s="274" t="s">
        <v>54</v>
      </c>
      <c r="I15" s="275">
        <f>J14-I14</f>
        <v>0</v>
      </c>
      <c r="J15" s="274"/>
      <c r="K15" s="82"/>
      <c r="L15" s="82"/>
    </row>
    <row r="16" spans="1:14" s="241" customFormat="1" ht="12" customHeight="1">
      <c r="A16" s="82"/>
      <c r="B16" s="276" t="s">
        <v>111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8"/>
      <c r="N16" s="278"/>
    </row>
    <row r="17" spans="2:14" s="241" customFormat="1" ht="12.75">
      <c r="B17" s="279" t="s">
        <v>112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78"/>
      <c r="N17" s="278"/>
    </row>
    <row r="18" spans="3:8" s="241" customFormat="1" ht="12.75">
      <c r="C18" s="281"/>
      <c r="D18" s="282"/>
      <c r="E18" s="282"/>
      <c r="F18" s="283"/>
      <c r="G18" s="282"/>
      <c r="H18" s="282"/>
    </row>
    <row r="19" spans="3:9" s="241" customFormat="1" ht="12.75">
      <c r="C19" s="284"/>
      <c r="I19" s="285" t="s">
        <v>113</v>
      </c>
    </row>
    <row r="20" s="241" customFormat="1" ht="12.75">
      <c r="I20" s="285" t="s">
        <v>114</v>
      </c>
    </row>
    <row r="21" spans="2:3" ht="15.75">
      <c r="B21" s="596" t="s">
        <v>274</v>
      </c>
      <c r="C21" s="2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TheBryllancik</dc:creator>
  <cp:keywords/>
  <dc:description/>
  <cp:lastModifiedBy>anna.bryl</cp:lastModifiedBy>
  <cp:lastPrinted>2016-06-03T07:56:38Z</cp:lastPrinted>
  <dcterms:created xsi:type="dcterms:W3CDTF">2016-05-13T19:07:35Z</dcterms:created>
  <dcterms:modified xsi:type="dcterms:W3CDTF">2016-06-03T08:28:45Z</dcterms:modified>
  <cp:category/>
  <cp:version/>
  <cp:contentType/>
  <cp:contentStatus/>
</cp:coreProperties>
</file>