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260" windowHeight="9360" firstSheet="14" activeTab="17"/>
  </bookViews>
  <sheets>
    <sheet name="11 Biochemia- parametry" sheetId="1" r:id="rId1"/>
    <sheet name="11Biochemia-ceny" sheetId="2" r:id="rId2"/>
    <sheet name="12 Immuno - parametry" sheetId="3" r:id="rId3"/>
    <sheet name="12 Immuno-ceny" sheetId="4" r:id="rId4"/>
    <sheet name="13 Gazometria-parametry" sheetId="5" r:id="rId5"/>
    <sheet name="13 Gazometria-ceny" sheetId="6" r:id="rId6"/>
    <sheet name="14 Hematologia par" sheetId="7" r:id="rId7"/>
    <sheet name="14 Hematologia-ceny" sheetId="8" r:id="rId8"/>
    <sheet name="15 Koagulologia " sheetId="9" r:id="rId9"/>
    <sheet name="16 Analityka ogólna" sheetId="10" r:id="rId10"/>
    <sheet name="17 Drobny sprzęt" sheetId="11" r:id="rId11"/>
    <sheet name="18 Szybkie testy" sheetId="12" r:id="rId12"/>
    <sheet name="19 Mocze" sheetId="13" r:id="rId13"/>
    <sheet name="20  aparat i odcz.OB" sheetId="14" r:id="rId14"/>
    <sheet name="21 Serologia sprzęt" sheetId="15" r:id="rId15"/>
    <sheet name="21 Serologia" sheetId="16" r:id="rId16"/>
    <sheet name="22 test ureazowy" sheetId="17" r:id="rId17"/>
    <sheet name="23 do ABL90" sheetId="18" r:id="rId18"/>
  </sheets>
  <definedNames/>
  <calcPr fullCalcOnLoad="1"/>
</workbook>
</file>

<file path=xl/sharedStrings.xml><?xml version="1.0" encoding="utf-8"?>
<sst xmlns="http://schemas.openxmlformats.org/spreadsheetml/2006/main" count="1121" uniqueCount="722">
  <si>
    <t>Pakiet nr 19 Analiza moczu -paski testowe z dzierżawą czytnika na okres 2 lat i wykonanie ok.40.000 oznaczeń</t>
  </si>
  <si>
    <t xml:space="preserve">Paski testowe na wykonanie około 40.000 badań </t>
  </si>
  <si>
    <t>Czytnik  pasków  -  nowy lub nie starszyniż 3 lata  (podać nazwę, model, producenta):</t>
  </si>
  <si>
    <t>Końcówki do pipety automatycznej o pojemności do 200 ul</t>
  </si>
  <si>
    <t>Końcówki do pipety automatycznej o poujemności do 1000 ul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</si>
  <si>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</si>
  <si>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</si>
  <si>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</si>
  <si>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</si>
  <si>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</si>
  <si>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</si>
  <si>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</si>
  <si>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</si>
  <si>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</si>
  <si>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</si>
  <si>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</si>
  <si>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</si>
  <si>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</si>
  <si>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Probówki z kapilarą na 200-250 ul z fluorkiem sodu i wersenianem K2 na oznaczania p.cukru</t>
  </si>
  <si>
    <t>Szkiełka nakrywkowe 22 x 22 mm</t>
  </si>
  <si>
    <t>fabrycznie nowy</t>
  </si>
  <si>
    <t>Suma uzyskanych punktów podlega ocenie wg wzoru opisanego w Rozdz. XV SIWZ- kryterium ocena techniczna aparatu</t>
  </si>
  <si>
    <t>SUMA (max. 5 pkt.)</t>
  </si>
  <si>
    <r>
      <t>ANALIZATOR IMMUNOLOGICZNY</t>
    </r>
    <r>
      <rPr>
        <sz val="11"/>
        <rFont val="Arial"/>
        <family val="2"/>
      </rPr>
      <t xml:space="preserve">   Podać nazwę, typ:</t>
    </r>
  </si>
  <si>
    <t>Insulina</t>
  </si>
  <si>
    <t>IgE total</t>
  </si>
  <si>
    <t>Toxo IgM</t>
  </si>
  <si>
    <t>Toxo IgG</t>
  </si>
  <si>
    <t>Materiały do ap.back-up</t>
  </si>
  <si>
    <t>Materiały zużywalne (Tab.2) :</t>
  </si>
  <si>
    <t>Gazometria: Dzierżawa aparatu z dostawą odczynników, materiałów kontrolnych oraz zużywalnych na okres 2 lat - ilość testów 8.000</t>
  </si>
  <si>
    <r>
      <t>Pomiar wszystkich parametrów mierzonych wyszczególnionych w punkcie I.1</t>
    </r>
    <r>
      <rPr>
        <b/>
        <sz val="9"/>
        <rFont val="Arial"/>
        <family val="2"/>
      </rPr>
      <t xml:space="preserve"> jednoczesnie</t>
    </r>
  </si>
  <si>
    <t>Suma uzyskanych punktów podlega ocenie wg wzoru opisanego w Rozdz. XV SIWZ- kryterium ocena techniczna aparatu.</t>
  </si>
  <si>
    <t>IIość testów - 8.000/2 lata</t>
  </si>
  <si>
    <t>Nazwa odczynnika/kalibratorów i mat.zużywalnych</t>
  </si>
  <si>
    <t>Przewidywana ilość oznaczeń -   2 x 20.000  (40.000)</t>
  </si>
  <si>
    <t>Analizator podstawowy - 5 diff.</t>
  </si>
  <si>
    <t>Analizator fabrycznie nowy - rok prod. 2015</t>
  </si>
  <si>
    <t>Proste natychmiastowe, bez dodatkowego mycia przejście z opcji CBC-5 Diff do opcji CBC i odwrotnie z uzyskaniem realnego zmniejszenia zużycia odczynników</t>
  </si>
  <si>
    <t>Możliwość stosowania probówek otwartego systemu pobierania krwi w tym probówek typu "micro"</t>
  </si>
  <si>
    <t>Rozdział WBC w oparciu o bezpośredni pomiar każdej frakcji wyrażony w wartościach bezwzględnych  - liczbowych i względnych - procentowych</t>
  </si>
  <si>
    <t>Różnicowanie WBC z wykorzystaniem minimum dwóch niezależnych torów pomiarowych - podać metodykę</t>
  </si>
  <si>
    <t xml:space="preserve">Analizator  5 diff pracujący w oparciu o odczynniki bezwzględnie bezcyjankowe udokumentowane kartami charakterystyk </t>
  </si>
  <si>
    <t>Wbudowany w Analizator dotykowy ekran ciekłokrystaliczny</t>
  </si>
  <si>
    <t>Automatyczne czyszczenie igły aspirującej</t>
  </si>
  <si>
    <t>System kontroli jakości w oprogramowaniu analizatora</t>
  </si>
  <si>
    <t xml:space="preserve"> Meny i Instrukcje obsługi w języku polskim</t>
  </si>
  <si>
    <t>Analizator z wyposażeniem: PC zewnętrzny, monitor min 19 cali, czytnik kodów kreskowych, drukarka laserowa</t>
  </si>
  <si>
    <t>UPS podtrzymanie pracy analizatora min 10 min.</t>
  </si>
  <si>
    <t>Podłaczenie  analizatora do systemu informatycznago ( PSM - Roche) na koszt oferenta</t>
  </si>
  <si>
    <t>Aparat typu back up</t>
  </si>
  <si>
    <t>Analizator fabrycznie nowy lub nie starszy niż 3 lata</t>
  </si>
  <si>
    <t>Warunki serwisowania: Czas reakcji serwisu max 24 godziny Przeglądy i walidacja analizatorów minimum 1 x w roku</t>
  </si>
  <si>
    <t>oznaczeń</t>
  </si>
  <si>
    <t>Odczynniki i materały zużywalne na około</t>
  </si>
  <si>
    <t xml:space="preserve"> z 1 opak.</t>
  </si>
  <si>
    <r>
      <t>20.000  oznaczeń morfologii w opcji 5  DIFF</t>
    </r>
    <r>
      <rPr>
        <sz val="11"/>
        <rFont val="Times New Roman"/>
        <family val="1"/>
      </rPr>
      <t xml:space="preserve"> </t>
    </r>
  </si>
  <si>
    <t>Parametry oferowane</t>
  </si>
  <si>
    <t xml:space="preserve">Formularz asortymentowo-cenowy (5  DIFF) </t>
  </si>
  <si>
    <t>Wymazówki z drewna o dł 150 mm z wacikiem baweł. pakowame indywidualnie, sterylne*</t>
  </si>
  <si>
    <t>Wymazówki o dł 150 mm - 155 mm z wacikiem baw. lub z wiskozy z  tworzywa  w probówce transportowej sterylne*</t>
  </si>
  <si>
    <r>
      <t>Wymazówki z tworzywa o dł 150 mm-</t>
    </r>
    <r>
      <rPr>
        <b/>
        <sz val="8"/>
        <rFont val="Times New Roman"/>
        <family val="1"/>
      </rPr>
      <t>155 mm</t>
    </r>
    <r>
      <rPr>
        <sz val="8"/>
        <rFont val="Times New Roman"/>
        <family val="1"/>
      </rPr>
      <t xml:space="preserve"> w probowce transportowej z podłożem Amies ,sterylne*</t>
    </r>
  </si>
  <si>
    <t>Pojemnik na mocz o pojemności 120 ml szczelnie zamykany sterylny, pakowany indywidualnie*</t>
  </si>
  <si>
    <t>Końcówki do pipety automatycznej typu Eppendorf o pojemności do 200 ul  w pudełku po 96 szt.</t>
  </si>
  <si>
    <t>Końcówki do pipety automatycznej o pojemności do 1000 ul  w pudełku</t>
  </si>
  <si>
    <t>Probówki z kapilarą na 200 ul z EDTA - K2</t>
  </si>
  <si>
    <t>Zatyczki do kapilar o pojemności powyżej 100ul</t>
  </si>
  <si>
    <t>*Wraz z dostawą towaru wymagane świadectwo sterylności (dot. pozycji 38-44)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</si>
  <si>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</si>
  <si>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</si>
  <si>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ilość</t>
  </si>
  <si>
    <t>1.</t>
  </si>
  <si>
    <t>2.</t>
  </si>
  <si>
    <t>3.</t>
  </si>
  <si>
    <t>Test RPR do wykrywania reagin kiłowych w surowicy krwi + kontrola dodatnia i ujemna</t>
  </si>
  <si>
    <t xml:space="preserve">Stacja uzdatniania wody </t>
  </si>
  <si>
    <t>Adaptacja pomieszczenia w celu zapewnienia optymalnej temperatury pracy analizatora: kubatura pomieszczenia ok.61 m3</t>
  </si>
  <si>
    <t>Suma uzyskanych punktów podlega ocenie wg wzoru opisanego w Rozdz. XV SIWZ</t>
  </si>
  <si>
    <t>Powyższe warunki zalecane, podlegają ocenie wg kryterium- ocena techniczna aparatu</t>
  </si>
  <si>
    <t>Warunki/Parametry zalecane, podlegające ocenie</t>
  </si>
  <si>
    <t>OFERTA</t>
  </si>
  <si>
    <t>SUMA max. 10 pkt.</t>
  </si>
  <si>
    <t>Niespełnienie jednego z warunków granicznych (wymagane funkcje) powoduje odrzucenie oferty.</t>
  </si>
  <si>
    <t>Możliwość archiwizacji danych pacjenta, wyników badań , ustawień systemowych oraz aplikacji programowych na zewnętrznym nośniku przez okres min 20 lat</t>
  </si>
  <si>
    <t>Integracja LIS z systemem informatycznym Szpitala</t>
  </si>
  <si>
    <t>Test kasetkowy HIV 1i2 - jakościowy test 3-ej generacji do równoczesnego wykrywania i różnicowania p-ciał specyficznych do wirusów HIV1 i HIV2</t>
  </si>
  <si>
    <t xml:space="preserve">*w ofercie dopuszczalna jest większa ilość, niż określona przez zamawiającego w kolumnie "potrzeby" , </t>
  </si>
  <si>
    <t>Wymagania:</t>
  </si>
  <si>
    <t>Dostarczone testy muszą mieć okres ważności nie krótszy niż 3 m-ce.</t>
  </si>
  <si>
    <t>Ilość w opakowaniu</t>
  </si>
  <si>
    <t>wartość umowy netto PLN</t>
  </si>
  <si>
    <t>wartość umowy brutto PLN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</si>
  <si>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</si>
  <si>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</si>
  <si>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>Określenie parametrów granicznych</t>
  </si>
  <si>
    <t>TAK/NIE</t>
  </si>
  <si>
    <t>Automatyczny transport pasków do odczytu</t>
  </si>
  <si>
    <t>Automatyczne usuwanie zużytych paskow do specjalnego zbiornika</t>
  </si>
  <si>
    <t>Możliwość podłączenia do laborat.systemu informatycznego</t>
  </si>
  <si>
    <t>Aparat z  czytnikiem barkodów</t>
  </si>
  <si>
    <t>Wbudowana drukarka termiczna</t>
  </si>
  <si>
    <t>Możliwość wprowadzania ID z klawiatury komputera</t>
  </si>
  <si>
    <t>Możliwość wydruku w wybranych jednostkach</t>
  </si>
  <si>
    <t>SUMA (max. 52pkt.)</t>
  </si>
  <si>
    <t>Flagowanie wyników patologicznych</t>
  </si>
  <si>
    <t>Automatyczny pomiar barwy moczu</t>
  </si>
  <si>
    <t>Detektor obrazu kolorowego typu CCD (Charge Coupled Device)</t>
  </si>
  <si>
    <t>Wydajność pracy - co najmniej 700 ozn./godz.</t>
  </si>
  <si>
    <t xml:space="preserve">Oznaczanie min.11 parametrów fizyko-chemicznych wg wykazu jak niżej </t>
  </si>
  <si>
    <t>Kalibracja za pomocą pasków - na wyposażeniu analizatora</t>
  </si>
  <si>
    <t xml:space="preserve"> Udział w bezpłatnej międzynarodowej kontroli jakości  potwierdzonej certyfikatem/ 1 x na kwartał</t>
  </si>
  <si>
    <t xml:space="preserve">Dostarczenie programu umożliwiającego wpisywanie wynikow osadów moczu </t>
  </si>
  <si>
    <t>Oprogramowanie w języku polskim</t>
  </si>
  <si>
    <t>Analizator, paski oraz kontrole muszą być kompatybilne - winny pochodzić od jednego producenta</t>
  </si>
  <si>
    <t>Warunki graniczne dotyczące pasków testowych: 11 parametrów badanych</t>
  </si>
  <si>
    <t>Ciężar właściwy</t>
  </si>
  <si>
    <t>wartość pH</t>
  </si>
  <si>
    <t>leukocyty</t>
  </si>
  <si>
    <t>erytrocyty</t>
  </si>
  <si>
    <t>bilirubina</t>
  </si>
  <si>
    <t>urobilinogen</t>
  </si>
  <si>
    <t>ciała ketonowe</t>
  </si>
  <si>
    <t>nitraty</t>
  </si>
  <si>
    <t>białko</t>
  </si>
  <si>
    <t>glukoza</t>
  </si>
  <si>
    <t>kwas askorbinowy</t>
  </si>
  <si>
    <t>Paski testowe do analizatora</t>
  </si>
  <si>
    <t>Cena jedn. netto PLN</t>
  </si>
  <si>
    <t>Cena jedn. brutto PLN</t>
  </si>
  <si>
    <t>paski 11 parametr.</t>
  </si>
  <si>
    <t>opak.100 paskow</t>
  </si>
  <si>
    <t>materiał kontrolny 3 poz.</t>
  </si>
  <si>
    <t>1 opak.</t>
  </si>
  <si>
    <t>czynsz dzierżawny</t>
  </si>
  <si>
    <t>m-c</t>
  </si>
  <si>
    <t>Razem</t>
  </si>
  <si>
    <t>Pozostałe warunki: Podłaczenie analizatora do Lab.Systemu Informatycznego na koszt oferenta</t>
  </si>
  <si>
    <t>Pamięć i możliwość wydruku ostatnich co najmniej 1000 wyników i 300 wyników kontroli</t>
  </si>
  <si>
    <t>Pipetki Pasteura z polietylenu o pojemn.użytk. 3,0 ml z podziałką na 3 ml co 0,5 ml</t>
  </si>
  <si>
    <t xml:space="preserve">Specyfikacja odczynników diagnostycznych i pozostałych elementów zużywalnych w metodzie kolumnow-żelowej do wykonania wymienionych niżej  ilości badań w trybie manualnym                                     </t>
  </si>
  <si>
    <t>nr katalogowy</t>
  </si>
  <si>
    <t>wielkość opakowania</t>
  </si>
  <si>
    <t>Wymagania graniczne:</t>
  </si>
  <si>
    <t>2.Odczynniki posiadające długie terminy ważności - minimum 9 miesięcy</t>
  </si>
  <si>
    <t>3.Posiadające certyfikaty CE</t>
  </si>
  <si>
    <t>4.Oferent dostarczy wraz z odczynnikami niezbędny sprzęt pomocniczy ( wirówka, cieplarka itp.) - wymienić</t>
  </si>
  <si>
    <t>5.Sfinansowania uczestnictwa w programie kontroli jakości badań - 4 x w roku</t>
  </si>
  <si>
    <t>Poziom wykrywalności:</t>
  </si>
  <si>
    <t>dehydrogenaza glutaminianowa: 0.8 ng/ml</t>
  </si>
  <si>
    <t>toksyna A ≥0.63 ng/ml</t>
  </si>
  <si>
    <t>toksyna B ≥0.16 ng/ml</t>
  </si>
  <si>
    <t>Wymagania dot.pkt 9:</t>
  </si>
  <si>
    <t xml:space="preserve">  1: Grupa krwi ABO DVI-/DVI+   -----------    6400 oznaczeń/24 miesiące</t>
  </si>
  <si>
    <t xml:space="preserve">  2: Grupa krwi noworodka          -----------    240  oznaczeń/ 24 miesiący</t>
  </si>
  <si>
    <t xml:space="preserve">  4: Próba zgodności ( PTA-LISS) ------------- 7200 oznaczeń/ 24 miesiący</t>
  </si>
  <si>
    <t xml:space="preserve">  5: Potwierdzenie grupy biorcy  -------------  2880 oznaczeń/ 24 miesiący</t>
  </si>
  <si>
    <r>
      <t>Zapewnienie udziału w międzynarodowej kontroli jakości z opracowaniem statystycznym wyników poprzez dostarczenie odpowiednich materiałów kontrolnych (</t>
    </r>
    <r>
      <rPr>
        <b/>
        <sz val="10"/>
        <rFont val="Arial"/>
        <family val="2"/>
      </rPr>
      <t>koszt należy uwzględnić w formularzu cenowym oraz załączyć opis oferowanego programu kontroli</t>
    </r>
    <r>
      <rPr>
        <sz val="10"/>
        <rFont val="Arial"/>
        <family val="2"/>
      </rPr>
      <t>)</t>
    </r>
  </si>
  <si>
    <t xml:space="preserve">  6.Potwierdzenie grupy dawcy -------------   6800 oznaczeń/ 24 miesiący</t>
  </si>
  <si>
    <t xml:space="preserve">ZESTAWIENIE PARAMETRÓW ANALIZATORA </t>
  </si>
  <si>
    <t>Analizator do oznaczania grup krwi, alloprzeciwciał naturalnych i odpornościowych i prób zgodności krwi</t>
  </si>
  <si>
    <t>Wpisać pełną nazwę, typ, producenta</t>
  </si>
  <si>
    <t>Analizator w pełni automatyczny wraz z oprzyrządowaniem niezbędnym do jego funkcjonowania</t>
  </si>
  <si>
    <t>Aparat wykorzystujący metodę opartą na aglutynacji krwinek czerwonych w mikrokolumnach wypełnionych żelem separującym</t>
  </si>
  <si>
    <t>Detekcja jakości odczynników</t>
  </si>
  <si>
    <t>Możliwość dwukierunkowej transmisji danych pomiędzy analizatorem a Lab.Systemem Informatycznym</t>
  </si>
  <si>
    <t>PARAMETRY MIERZONE</t>
  </si>
  <si>
    <t>Grupa krwi w układzie ABO ( antygeny oraz izoaglutyniny)</t>
  </si>
  <si>
    <t>Antygen Rh (D)</t>
  </si>
  <si>
    <t>CPV 33696500-0;CPV 22993000-7</t>
  </si>
  <si>
    <t>kaseta sensorowa, termin ważności po zainstalowaniu 30 dni, ilość testów 600 badań</t>
  </si>
  <si>
    <t>Pakiet nr 23  Dostawa odczynników i wszelkich materiałów zużywalnych do analizatora parametrów krytycznych ABL90Flex (posiadanego przez Zamawiającego)</t>
  </si>
  <si>
    <t>Przeglądowe badanie p-ciał nieregularnych w teście PTA - możliwość wykonania z panelem 4-krwinkowym</t>
  </si>
  <si>
    <t>Fenotyp w układzie Rh</t>
  </si>
  <si>
    <t>Identyfikacja p-ciał</t>
  </si>
  <si>
    <t>Bezpośredni test antyglobulinowy</t>
  </si>
  <si>
    <t>Próba krzyżowa w teście PTA z dowolną liczbą jednostek krwi</t>
  </si>
  <si>
    <t>Wymagania serwisowe</t>
  </si>
  <si>
    <t>Przeszkolenie całego personelu w zakresie obsługi systemu w terminie uzgodnionym z Kierownikiem Laboratorium</t>
  </si>
  <si>
    <t>Przyjazd serwisu w ciągu 24 godzin od chwili zgłoszenia awarii lub dostawa sprzętu zastępczego</t>
  </si>
  <si>
    <t>Karty zawierające 6-8 kolumn</t>
  </si>
  <si>
    <t>Analizator back-up do parametyrów kardiologicznych</t>
  </si>
  <si>
    <t>Wydajność analizatora nie mniejsza niż  oznaczeń 80 oznaczeń</t>
  </si>
  <si>
    <t>Zabezpieczenie toru pomiarowego przed skrzepami</t>
  </si>
  <si>
    <t>Lp:</t>
  </si>
  <si>
    <t>opis przedmiotu zamówienia</t>
  </si>
  <si>
    <t xml:space="preserve"> Odczynnili RAZEM:</t>
  </si>
  <si>
    <t>N</t>
  </si>
  <si>
    <t>H</t>
  </si>
  <si>
    <t>L</t>
  </si>
  <si>
    <t>Dzierżawa analizatora</t>
  </si>
  <si>
    <t>cena za 1 miesiąc</t>
  </si>
  <si>
    <t>Odczynniki (pkt.1):</t>
  </si>
  <si>
    <t>Opis przedmiotu zamówienia.</t>
  </si>
  <si>
    <t>Parametry oferowane - opis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</si>
  <si>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</si>
  <si>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Test lateksowy do jakościowego i półilościowego oznaczania antystreptolizyny 0 w surowicy krwi  + kontrola dodatnia i ujemna</t>
  </si>
  <si>
    <t>n x1 (max. 5 pkt.)</t>
  </si>
  <si>
    <t>K O A G U L O M E T R</t>
  </si>
  <si>
    <t>Nazwa aparatu:</t>
  </si>
  <si>
    <r>
      <t>poniżej 70</t>
    </r>
    <r>
      <rPr>
        <sz val="8"/>
        <rFont val="Arial"/>
        <family val="0"/>
      </rPr>
      <t>μl: 10 pkt.; powyżej 70μl: 0 pkt.</t>
    </r>
  </si>
  <si>
    <t>Test lateksowy do jakościowego i półilościowego oznaczania czynników reumatoidalnych RF w surowicy krwi  + kontrola dodatnia i ujemna</t>
  </si>
  <si>
    <t>Test Waalera Rosego z kontrolami do jakościowego i ilościowego oznaczania czynników reumatoidalnych w surowicy krwi</t>
  </si>
  <si>
    <t>Szybki test płytkowy lub kasetkowy Clostridium difficile do równoczesnego wykrywania antygenu  – dehydrogenazy glutaminianowej (GDH) oraz toksyn A i B na jednj kasetce. Koniugat - p-ciała przeciwko toksynom A/B oraz GDH Wykrywalność toksyny A - minimum 0,7 ng/ml  Wykrywalność toksyny B - minimum 0,2 ng/ml  Wykrywalność GDH nie gorsza niż 0,8 ng/ml  Kontrola dodatnia w zestawie. Test z możliwościa przechowywania próbki do 72 godzin bez zamrażania</t>
  </si>
  <si>
    <t>Probówki z kapilarą na 250 ul lub 200ul z przyspieszaczem do pozyskiwania surowicy</t>
  </si>
  <si>
    <t>Bagietki laboratoryjne z PP o długości 125 mm i średnicy 4 mm lub dł.120mm i śr. 3mm</t>
  </si>
  <si>
    <t>1.Odczynniki w postaci minimum 6-8 kolumnowych mikrokart gotowych do użycia bez konieczności wstępnej preparatyki</t>
  </si>
  <si>
    <t>j.m.- potrzeby/24 miesiące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</si>
  <si>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</si>
  <si>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</si>
  <si>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 xml:space="preserve">  3: Skryning p-ciał PTA-LISS)      ------------  8.000 oznaczeń/ 24 miesiący</t>
  </si>
  <si>
    <t>ZESTAWIENIE PARAMETRÓW AUTOMATYCZNEGO ANALIZATORA DO OKREŚLANIA SEDYMENTACJI ERYTROCYTÓW (OB)</t>
  </si>
  <si>
    <t>UWAGI</t>
  </si>
  <si>
    <t>Wydajność aparatu min 200 odczytów/godzinę</t>
  </si>
  <si>
    <t>stawka vat dzierżawa:</t>
  </si>
  <si>
    <t xml:space="preserve">Aparat  nowy lub nie starszy niż 3 lata </t>
  </si>
  <si>
    <t>Interpolacja wyników w odniesieniu do 1h lub 2h Westergrena</t>
  </si>
  <si>
    <t>Automatyczna kompensacja do tem. 18 st.</t>
  </si>
  <si>
    <t>Dwukierunkowy interfejs RS 232</t>
  </si>
  <si>
    <t>Scaner kodów paskowych</t>
  </si>
  <si>
    <t>Możliwość dostawiania próbek w dowolnym czasie bez konieczności oczekiwania na zakończenie cyklu pracy aparatu</t>
  </si>
  <si>
    <t>Probówki z zaznaczonym spektrum pobrania</t>
  </si>
  <si>
    <t xml:space="preserve">Możliwość podłączenia analizatora do LSI </t>
  </si>
  <si>
    <t>Zestawienie asortymentowo- cenowe</t>
  </si>
  <si>
    <t>Nazwa artykułu</t>
  </si>
  <si>
    <t>Cena netto</t>
  </si>
  <si>
    <t>Stawka VAT %</t>
  </si>
  <si>
    <t>Cena brutto</t>
  </si>
  <si>
    <t>Dzierżawa</t>
  </si>
  <si>
    <t>Nowy lub nie starszy niż 3 lata</t>
  </si>
  <si>
    <t>Ilość*
oznaczeń/2 lata</t>
  </si>
  <si>
    <t>Ilość op.
 szt.</t>
  </si>
  <si>
    <t>Ilość op.
na 2 lata szt.</t>
  </si>
  <si>
    <t>Vit D3 total</t>
  </si>
  <si>
    <t>Dostosowanie pracowni pod wzgl. Temperatury do wymagań analizatora</t>
  </si>
  <si>
    <t>odczynników, materiałów zużywalnych proporcjonalnie do ilości oznaczeń 20.000/ 24 miesiace</t>
  </si>
  <si>
    <t>Nowy</t>
  </si>
  <si>
    <t>Podłączenie do systemu aparatury pomiarowej nastepujących pracowni laboratorium:  biochemicznej, immunologicznej, hematologicznej, koagulologicznej, analityki ogólnej, serologii  i mikrobiologii  na koszt oferenta</t>
  </si>
  <si>
    <t>Załącznik nr 3 do SIWZ</t>
  </si>
  <si>
    <t xml:space="preserve">Załącznik nr 3 do SIWZ </t>
  </si>
  <si>
    <t>vat</t>
  </si>
  <si>
    <t xml:space="preserve">Wartość oferty: </t>
  </si>
  <si>
    <t>Dzierżawa w okresie realizacji umowy:</t>
  </si>
  <si>
    <t xml:space="preserve">Dzierżawa za jeden miesiąc : </t>
  </si>
  <si>
    <t>Dzierżawa aparatu w okresie realizacji umowy:</t>
  </si>
  <si>
    <t xml:space="preserve">Dzierżawa aparatu za jeden miesiąc: </t>
  </si>
  <si>
    <t>W tabeli cenowej proszę podac wszystkie odczynniki, materiały kontrolne,materiały zużywalne oraz kapilary,zatyczki do kapilar, mieszadełka, wychwytywacze skrzepu niezbedne do wykonania zadeklarowanej ilosci badań   (w tym kontrole)</t>
  </si>
  <si>
    <t>Zakup odczynników oraz dzierżawa analizatora do ozn. chemii klinicznej wraz z Laboratoryjnym Systemem Informatycznym</t>
  </si>
  <si>
    <t>Pakiet nr 16 Zakup odczynników z zakresu analityki ogólnej</t>
  </si>
  <si>
    <t>podatek VAT w PLN:</t>
  </si>
  <si>
    <t>Pakiet nr 17 Zakup drobnego sprzętu laboratoryjnego</t>
  </si>
  <si>
    <t>Pakiet nr 18 Zakup szybkich testów diagnostycznych</t>
  </si>
  <si>
    <t>oznaczeń*</t>
  </si>
  <si>
    <t>Serwis, przeglądy techniczne na czas trwania umowy na koszt i siłami Wykonawcy.</t>
  </si>
  <si>
    <t>VAT w PLN:</t>
  </si>
  <si>
    <t>podatek vat w PLN:</t>
  </si>
  <si>
    <t>miesiąc</t>
  </si>
  <si>
    <t>24</t>
  </si>
  <si>
    <t xml:space="preserve">ANALIZATOR IMMUNOHEMATOLOGICZNY </t>
  </si>
  <si>
    <t>Zapewnienie serwisu całego zestawu aparaturowego w czasie trwania umowy na koszt Wykonawcy</t>
  </si>
  <si>
    <t>Przegląd techniczny 2 x w roku na koszt i siłami Wykonawcy.</t>
  </si>
  <si>
    <t>cena brutto za 1 op. PLN</t>
  </si>
  <si>
    <t>Dzierżawa automatu</t>
  </si>
  <si>
    <t>podatek vat  w PLN</t>
  </si>
  <si>
    <t>1 mies./24</t>
  </si>
  <si>
    <t>CPV:</t>
  </si>
  <si>
    <t>33696500-0</t>
  </si>
  <si>
    <t>Odczynniki laboratoryjne</t>
  </si>
  <si>
    <t>l.p.</t>
  </si>
  <si>
    <t xml:space="preserve">   Nazwa testu</t>
  </si>
  <si>
    <t>Potrzeby *  Ilość testów</t>
  </si>
  <si>
    <t>ilość opakowań</t>
  </si>
  <si>
    <t>Cena jednostkowa netto za opakowanie</t>
  </si>
  <si>
    <t>Cena jednostkowa brutto za opakowanie</t>
  </si>
  <si>
    <t>4.</t>
  </si>
  <si>
    <t>5.</t>
  </si>
  <si>
    <t>6.</t>
  </si>
  <si>
    <t>7.</t>
  </si>
  <si>
    <t>8.</t>
  </si>
  <si>
    <t>9.</t>
  </si>
  <si>
    <t>10.</t>
  </si>
  <si>
    <t>Suchy gastroskopowy test ureazowy do wykrywania Helicobacter pylorii.</t>
  </si>
  <si>
    <t>w tym wartość podatku vat</t>
  </si>
  <si>
    <t xml:space="preserve"> Pakiet nr 22 Suchy gastroskopowy test ureazowy do wykrywania Helicobacter pylorii.</t>
  </si>
  <si>
    <t>ilość w 1 opakowaniu</t>
  </si>
  <si>
    <t>wartość podatku VAT:</t>
  </si>
  <si>
    <t>Wymagany panel oznaczeń: pH, pCO2, pO2, Na, K, Cl, Ca, Glukoza, Mleczany, Bilirubina, ctHb, COHb, MetHb, O2Hb, HHb, HbF</t>
  </si>
  <si>
    <t>Nazwa asortymentu</t>
  </si>
  <si>
    <t>Nazwa handlowa, kod katalogowy, producent -podać</t>
  </si>
  <si>
    <t>Jednostka miary</t>
  </si>
  <si>
    <t>Ilość asortymentu na 24 miesiące</t>
  </si>
  <si>
    <t>11.</t>
  </si>
  <si>
    <t>pH, pCO2, pO2, Na, K, Cl, Ca, Glukoza, Mleczany, Bilirubina, ctHb, COHb, MetHb, O2Hb, HHb, HbF, kontrola jakości</t>
  </si>
  <si>
    <t>Pakiet odczynnikowy</t>
  </si>
  <si>
    <t>sztuka</t>
  </si>
  <si>
    <t>Kalibrator hemoglobiny, a 4 ampułki</t>
  </si>
  <si>
    <t>opakowanie</t>
  </si>
  <si>
    <t>Uszczelka wlotu</t>
  </si>
  <si>
    <t>Papier do drukarki, 8 rolek</t>
  </si>
  <si>
    <t>gniazdo RS 232 dwukierunkowa komunikacja</t>
  </si>
  <si>
    <t>możliwość podawania wyników w dowolnej formie i dowolnych jednostkach</t>
  </si>
  <si>
    <t>op.</t>
  </si>
  <si>
    <r>
      <t xml:space="preserve">Zakup odczynników </t>
    </r>
    <r>
      <rPr>
        <sz val="9"/>
        <rFont val="Arial CE"/>
        <family val="0"/>
      </rPr>
      <t>z dzierżawą aparatu na okres 2 lat</t>
    </r>
  </si>
  <si>
    <t xml:space="preserve">Zakup odczynników oraz dzierżawa analizatora do ozn. chemii klinicznej wraz z Laboratoryjnym Systemem </t>
  </si>
  <si>
    <t>Informatycznym</t>
  </si>
  <si>
    <t>Pakiet nr 12</t>
  </si>
  <si>
    <t>Dzierżawa analizatora do oznaczeń immunologicznych wraz zakupem odczynników</t>
  </si>
  <si>
    <t>Pakiet nr 11</t>
  </si>
  <si>
    <t>ARKUSZ CENOWY-  IMMUNOLOGIA</t>
  </si>
  <si>
    <t xml:space="preserve">ARKUSZ CENOWY-  IMMUNOLOGIA </t>
  </si>
  <si>
    <t>Dzierżawa analizatora z zakupem odczynników i mat. zużywalnych do oznaczeń gazometrycznych i elektrolitów</t>
  </si>
  <si>
    <t>Pakiet nr 13 Dzierżawa analizatora z zakupem odczynników i mat. zużywalnych do oznaczeń gazometrycznych i elektrolitów</t>
  </si>
  <si>
    <t xml:space="preserve">Pakiet nr 13 </t>
  </si>
  <si>
    <t>Pakiet nr 14 Hematologia — dzierżawa analizatorów wraz z zakupem odczynników</t>
  </si>
  <si>
    <t xml:space="preserve">netto w PLN </t>
  </si>
  <si>
    <t>brutto w PLN</t>
  </si>
  <si>
    <t xml:space="preserve">VAT w PLN </t>
  </si>
  <si>
    <t>Pakiet nr 15 Koagulologia - dzierżawa analizatorów i zakup odczynników</t>
  </si>
  <si>
    <t>potrzeby ilość/2 lata</t>
  </si>
  <si>
    <t>Materiały zużywalne prop. do ilości oznaczeń</t>
  </si>
  <si>
    <t>ilość miesięcy</t>
  </si>
  <si>
    <r>
      <t>punkty</t>
    </r>
    <r>
      <rPr>
        <sz val="10"/>
        <rFont val="Arial"/>
        <family val="0"/>
      </rPr>
      <t>*</t>
    </r>
    <r>
      <rPr>
        <sz val="10"/>
        <rFont val="Arial CE"/>
        <family val="0"/>
      </rPr>
      <t>:</t>
    </r>
  </si>
  <si>
    <t>Warunki graniczne (brak powoduje odrzucenie oferty)</t>
  </si>
  <si>
    <t>Serwis analizatora - siłami i na koszt Wykonawcy</t>
  </si>
  <si>
    <t>BIOCHEMIA</t>
  </si>
  <si>
    <t>Tab.1 Formularz cenowy odczynniki</t>
  </si>
  <si>
    <t xml:space="preserve">ARKUSZ CENOWY- BIOCHEMIA </t>
  </si>
  <si>
    <t>PLN VAT</t>
  </si>
  <si>
    <t>Serwis aparatu - siłami i na koszt Wykonawcy</t>
  </si>
  <si>
    <t>Próbówki z rozpylonym EDTA-K2 do bad. hemat.z przekłuwalnym korkiem - na 1 ml ( 12 x 55 mm)</t>
  </si>
  <si>
    <t>Zestaw do oznaczania OB. na micro metodę</t>
  </si>
  <si>
    <t>Giemsa op.max 0,5l razem z buforem</t>
  </si>
  <si>
    <t>Analizator nie starszy niż 3 lata</t>
  </si>
  <si>
    <t>Szybki test immunochromatograficzny na Laktoferynę w kale  przeznaczony do różnicowania biegunek zapalnych od niezapalnych. W zestawie kontrola dodatnia (oczyszczona ludzka laktoferyna). W zestawie skalowane pipetki, probówki i koncówki z filtrem. Test z możliwościa przechowywania próbki do 2 tygodni bez zamrażania</t>
  </si>
  <si>
    <t>Test kasetkowy immunochromatograficzny  wykrywający rotawirusy i adenowirusy w próbkach kału Czułość testu - 100% Swoistość min.98 %</t>
  </si>
  <si>
    <t>Test kasetkowy do wykrywania krwi utajonej w kale z aplikatorem do ilościowego pobierania kału. Czułość 10 ng/ml</t>
  </si>
  <si>
    <t>Giardia Lamblia Antigen.Test Elisa w oparciu o p-ciała monoklonalne. Max.2 serie płukań.Czułość min. 3 ng/ml Kontrola dodatnia w zestawie.</t>
  </si>
  <si>
    <t xml:space="preserve">Do oferty należy dostarczyć instrukcje z metodyką testów w j. polskim. Wszystkie wymagane parametry testów muszą być potwierdzone w załączonej metodyce </t>
  </si>
  <si>
    <t>Lp</t>
  </si>
  <si>
    <t>Nazwa produktu</t>
  </si>
  <si>
    <t>opak.</t>
  </si>
  <si>
    <t>j.m.</t>
  </si>
  <si>
    <t>VAT %</t>
  </si>
  <si>
    <t>D-Dimery</t>
  </si>
  <si>
    <t>ZESTAWIENIE PARAMETRÓW ANALIZATORA- IMMUNOLOGIA</t>
  </si>
  <si>
    <t>Parametry graniczne</t>
  </si>
  <si>
    <t xml:space="preserve">Określenie parametru </t>
  </si>
  <si>
    <t>Metoda chemiluminescencyjna pomiaru lub elektrochemiluminescencyjna</t>
  </si>
  <si>
    <t>Tak</t>
  </si>
  <si>
    <t>Możliwość wykonania min 10 oznaczeń z jednej próbki</t>
  </si>
  <si>
    <t>Szybkość otrzymania wyników markerów kardiologicznych (Troponina) &lt; 15 min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</si>
  <si>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</si>
  <si>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</si>
  <si>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</si>
  <si>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</si>
  <si>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Eliminacja kontaminacji</t>
  </si>
  <si>
    <t>tak</t>
  </si>
  <si>
    <t>System chłodzenia odczynników na pokładzie</t>
  </si>
  <si>
    <t>Podłączenie analizatora do LSI na koszt oferenta</t>
  </si>
  <si>
    <t>Niespełnienie jednego z w/w warunków granicznych powoduje odrzucenie oferty.</t>
  </si>
  <si>
    <t>Warunkiem granicznym jest również określony w załaczniku  zakres możliwych do oznaczenia parametrów</t>
  </si>
  <si>
    <t>Ocena techniczna aparatu</t>
  </si>
  <si>
    <t>Określenie parametru</t>
  </si>
  <si>
    <t>Warunki pożądane</t>
  </si>
  <si>
    <t>Odpowiedź oferenta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</si>
  <si>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</si>
  <si>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</si>
  <si>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</si>
  <si>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</si>
  <si>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</si>
  <si>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Czytnik kodów kreskowych</t>
  </si>
  <si>
    <t>Tab. 1. Formularz cenowy odczynniki</t>
  </si>
  <si>
    <t>Nazwa
parametru</t>
  </si>
  <si>
    <t>Nr
katalogowy</t>
  </si>
  <si>
    <t>Ilość
ozn. z 1
opak.</t>
  </si>
  <si>
    <t>Cena 1 op. netto PLN</t>
  </si>
  <si>
    <t>Cena 1 op. brutto  PLN</t>
  </si>
  <si>
    <t>Lp.</t>
  </si>
  <si>
    <t>Troponina</t>
  </si>
  <si>
    <t>PSA</t>
  </si>
  <si>
    <t>TSH</t>
  </si>
  <si>
    <t>fT4</t>
  </si>
  <si>
    <t>fT3</t>
  </si>
  <si>
    <t>BHCG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</si>
  <si>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</si>
  <si>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</si>
  <si>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</si>
  <si>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</si>
  <si>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</si>
  <si>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</si>
  <si>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</si>
  <si>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</si>
  <si>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</si>
  <si>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</si>
  <si>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</si>
  <si>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</si>
  <si>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p-ciala anty HCV</t>
  </si>
  <si>
    <t>p-ciała anty TPO</t>
  </si>
  <si>
    <t>p-ciała anty CCP</t>
  </si>
  <si>
    <t>Ferrytyna</t>
  </si>
  <si>
    <t>p-ciała p-recept. TSH</t>
  </si>
  <si>
    <t>Prokalcytonina</t>
  </si>
  <si>
    <t>Razem:</t>
  </si>
  <si>
    <t>*w ofercie dopuszczalna jest większa ilość oznaczeń niż minimalna- wynikająca z pomnożenia ilości oznaczeń z jednego zamkniętego opakowania przez liczbę opakowań</t>
  </si>
  <si>
    <t>Tab. 2. Formularz cenowy kalibratory, kontrole oraz materiały zużywalne proporcjonalnie do ilości testów</t>
  </si>
  <si>
    <t>Nazwa odczynnika</t>
  </si>
  <si>
    <t>Nr katalogowy</t>
  </si>
  <si>
    <t xml:space="preserve">Wielkość opakowania </t>
  </si>
  <si>
    <t xml:space="preserve">Razem : </t>
  </si>
  <si>
    <t>IMMUNOLOGIA</t>
  </si>
  <si>
    <t>PLN netto</t>
  </si>
  <si>
    <t>PLN brutto</t>
  </si>
  <si>
    <t>Odczynniki (Tab. 1):</t>
  </si>
  <si>
    <t>Materiały zużywalne (Tab. 2) :</t>
  </si>
  <si>
    <t xml:space="preserve">Razem: </t>
  </si>
  <si>
    <t>ZESTAWIENIE PARAMETRÓW ANALIZATORA BIOCHEMIA</t>
  </si>
  <si>
    <r>
      <t>ANALIZATOR BIOCHEMICZNY</t>
    </r>
    <r>
      <rPr>
        <b/>
        <sz val="8"/>
        <rFont val="Arial"/>
        <family val="2"/>
      </rPr>
      <t xml:space="preserve"> </t>
    </r>
  </si>
  <si>
    <t>WYMAGANE</t>
  </si>
  <si>
    <t>Odpowiedź Oferenta</t>
  </si>
  <si>
    <t>Analizator w pełni automatyczny pracujący w trybie „pacjent po pacjencie".</t>
  </si>
  <si>
    <t>Metody pomiaru: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</si>
  <si>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</si>
  <si>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</si>
  <si>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</si>
  <si>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</si>
  <si>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</si>
  <si>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</si>
  <si>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</si>
  <si>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</si>
  <si>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</si>
  <si>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</si>
  <si>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</si>
  <si>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</si>
  <si>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</si>
  <si>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Chłodzenie odczynników, kalibratorów i kontroli na pokładzie analizatora</t>
  </si>
  <si>
    <t>Zamknięty system odczynnikowy</t>
  </si>
  <si>
    <t>Zainstalowanie Laboratoryjnego systemu informatycznego: Hardware i Software</t>
  </si>
  <si>
    <t>Możliwość wykonywania badań w surowicy, osoczu, hemolizacie, moczu , PMR i krwi pełnej</t>
  </si>
  <si>
    <t>Możliwość barkodowego identyfikowania próbek.</t>
  </si>
  <si>
    <t>Możliwość stałego monitorowania poziomu odczynników i badanych próbek.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</si>
  <si>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</si>
  <si>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</si>
  <si>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</si>
  <si>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</si>
  <si>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</si>
  <si>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</si>
  <si>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</si>
  <si>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</si>
  <si>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Zestawienie parametrów Lab.Systemu Informatycznego</t>
  </si>
  <si>
    <t xml:space="preserve">Wymagane funkcje </t>
  </si>
  <si>
    <t>Wymagana odpowiedź</t>
  </si>
  <si>
    <t>TAK</t>
  </si>
  <si>
    <t>Hematologia: zakup odczynników i dzierżawa dwóch analizatorów 5 diff. Podstawowy i typu back up na okres 12 miesięcy</t>
  </si>
  <si>
    <t xml:space="preserve">Parametry graniczne dla analizatorów </t>
  </si>
  <si>
    <t>Maksymalna obj. próbki krwi w trybie podajnikowym CBC -5 diff. bez pre - dilucji - 180 ul</t>
  </si>
  <si>
    <t>Analizator 5 diff: analiza min. 29 parametrów z systemem flagowania oraz wydrukiem wyniku wraz z histogramami dla RBC i PLT.</t>
  </si>
  <si>
    <t xml:space="preserve">Bzofile mierzone w oddzielnym od WBC kanale pomiarowym </t>
  </si>
  <si>
    <t>Analizator 5 diff: wydajność min. 90 oznaczeń na godz. I podajnik na min.50 próbek.</t>
  </si>
  <si>
    <t>Pomiar frakcji atypowych limfocytów wyrażony w wartościach  liczbowych i  procentowych</t>
  </si>
  <si>
    <t xml:space="preserve">Analizator 5 diff: zakres liniowości w pierwszym pomiarze próbki bez wstępnego rozcieńczania:1.RBC min do 8 mln/ul 2. WBC min do 200 tys/ul 3.PLT do 2 mln/ul </t>
  </si>
  <si>
    <t>Technologia pomiaru: laser półprzewodnikowy, cytometria przepływowa, barwienie chemiczne</t>
  </si>
  <si>
    <t>Udział w miedzynarodowej kontroli jakości - na koszt oferenta</t>
  </si>
  <si>
    <t>Analizator typu  5 Diff</t>
  </si>
  <si>
    <t>Minimum 22 parametrów na wydruku badania</t>
  </si>
  <si>
    <t>Krew wzorcowa do codziennej kontroli na 3 poziomach  proporcjonalnie do ilości oznaczeń</t>
  </si>
  <si>
    <t>Kalibrator proporcjonalnie do ilości oznaczeń</t>
  </si>
  <si>
    <t>Krew (pkt.2) i kalbrator (pkt.3):</t>
  </si>
  <si>
    <t>Dzierżawa (pkt.4):</t>
  </si>
  <si>
    <t>Krew i kalibrator Razem:</t>
  </si>
  <si>
    <t>Formularz asortymentowo-cenowy dla aparatu typu backup</t>
  </si>
  <si>
    <t>RAZEM (5 DIFF):</t>
  </si>
  <si>
    <t>RAZEM dla aparatu typu backup:</t>
  </si>
  <si>
    <r>
      <t>HEMATOLOGIA RAZEM</t>
    </r>
    <r>
      <rPr>
        <b/>
        <sz val="8"/>
        <rFont val="Arial"/>
        <family val="2"/>
      </rPr>
      <t xml:space="preserve"> (cena w okresie 12 miesięcy)</t>
    </r>
  </si>
  <si>
    <t>możliwość połączenia z Lab. Systemem Informat.</t>
  </si>
  <si>
    <r>
      <t>*</t>
    </r>
    <r>
      <rPr>
        <b/>
        <sz val="10"/>
        <rFont val="Arial CE"/>
        <family val="0"/>
      </rPr>
      <t>do punktacji max. 29 pkt.</t>
    </r>
  </si>
  <si>
    <t xml:space="preserve">Aparat fabrycznie nowy. </t>
  </si>
  <si>
    <t>Koagulometr zapasowy (back up) manualny o takim samym systemie pomiarowym i aplikacjach odczynnikowych. Paramery analizatora: min. 4 kanały pomiarowe, aplikacje wprowadzane przez kody kreskowe, dotykowy wyświetlacz.</t>
  </si>
  <si>
    <t>Pobieranie materiału z próbek pierwotnych w tym przystosowanie do próbowek pediatrycznych (możliwość umieszczenia min. 140 próbek na pokładzie, automatyczne skanowanie próbek).</t>
  </si>
  <si>
    <t>Bezpłatny serwis w okresie dzierżawy aparatu. Analizator musi posiadać moduł umożliwiający serwisantowi połączenie się z analizatorem przez Internet.</t>
  </si>
  <si>
    <t>Min. 8 pozycji dla próbek CITO.</t>
  </si>
  <si>
    <t>Pokład odczynnikowy chłodzony, min. 25 pozycji odczynnikowych. Minimalna ilość kuwet na pokładzie: 800. Kuwety jednorazowe, pojedyncze automatyczne przenoszone i utylizowane.</t>
  </si>
  <si>
    <t>Możliwość samodzielnego programowaniua pomiarów z wyborem: pojedyncze, dublet lub dowolne.</t>
  </si>
  <si>
    <t>Możliwość automatycznego powtórzenia pomiaru przy wynikach poza zakresem referencyjnym.</t>
  </si>
  <si>
    <t>Plazminogen</t>
  </si>
  <si>
    <t>RAZEM z dzierżawą</t>
  </si>
  <si>
    <t>miesięcy</t>
  </si>
  <si>
    <t>w tym VAT</t>
  </si>
  <si>
    <t>szt.</t>
  </si>
  <si>
    <t>Laboratoryjny System Informatyczny w technologii wielodostępu</t>
  </si>
  <si>
    <t>Sprzęt</t>
  </si>
  <si>
    <t>Oprogramowanie</t>
  </si>
  <si>
    <t>Wdrożenie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</si>
  <si>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</si>
  <si>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</si>
  <si>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</si>
  <si>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</si>
  <si>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</si>
  <si>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</si>
  <si>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</si>
  <si>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</si>
  <si>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</si>
  <si>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</si>
  <si>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</si>
  <si>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</si>
  <si>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</si>
  <si>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</si>
  <si>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</si>
  <si>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</si>
  <si>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TAK/ opisać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</si>
  <si>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</si>
  <si>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</si>
  <si>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</si>
  <si>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</si>
  <si>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Podać wykaz dostarczanego sprzętu: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</si>
  <si>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</si>
  <si>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</si>
  <si>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</si>
  <si>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</si>
  <si>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</si>
  <si>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</si>
  <si>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</si>
  <si>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</si>
  <si>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</si>
  <si>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</si>
  <si>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</si>
  <si>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</si>
  <si>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</si>
  <si>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</si>
  <si>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</si>
  <si>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</si>
  <si>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</si>
  <si>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</si>
  <si>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</si>
  <si>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</si>
  <si>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</si>
  <si>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</si>
  <si>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</si>
  <si>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</si>
  <si>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</si>
  <si>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</si>
  <si>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</si>
  <si>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</si>
  <si>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</si>
  <si>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</si>
  <si>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</si>
  <si>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</si>
  <si>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</si>
  <si>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</si>
  <si>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</si>
  <si>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</si>
  <si>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</si>
  <si>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>xxxx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</si>
  <si>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</si>
  <si>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</si>
  <si>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</si>
  <si>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ilość op.</t>
  </si>
  <si>
    <t>cena netto za 1 op. PLN</t>
  </si>
  <si>
    <t>stawka VAT w %</t>
  </si>
  <si>
    <t>I Parametry graniczne</t>
  </si>
  <si>
    <t>Opis parametrów</t>
  </si>
  <si>
    <t>Warunek graniczny</t>
  </si>
  <si>
    <t>Odpowiedź tak/nie</t>
  </si>
  <si>
    <t>Parametry mierzone: pH,pCO2,pO2,Hct, Hb,SO2, Na,K,Cl,Ca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</si>
  <si>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</si>
  <si>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</si>
  <si>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</si>
  <si>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</si>
  <si>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</si>
  <si>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</si>
  <si>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</si>
  <si>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</si>
  <si>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</si>
  <si>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</si>
  <si>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</si>
  <si>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</si>
  <si>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</si>
  <si>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</si>
  <si>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</si>
  <si>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</si>
  <si>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</si>
  <si>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</si>
  <si>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>ARKUSZ CENOWY- GAZOMETRIA i elektrolity</t>
  </si>
  <si>
    <t>RAZEM odczynniki, kalibratory kontroli oraz materiały zużywalne</t>
  </si>
  <si>
    <t>Odczynniki kalibratory kontroli oraz materiały zużywalne</t>
  </si>
  <si>
    <t>HbA1c</t>
  </si>
  <si>
    <t>Wydajność analizatora nie mniejsza niż 300 oznaczeń fotometrycznych i nie mniej niż  60 oznaczen ISE</t>
  </si>
  <si>
    <t>Odczynniki oraz kalibratory w stanie płynnym konfekcjonowane w wydzielonych pojemnikach, grupowane w zbiorczych opakowaniach w ilości nie większych jak trzy i niezalezny, oddzielny pojemnik na odpady</t>
  </si>
  <si>
    <t>podłaczenie aparatu do Lab.Systemu Informatycznego na koszt oferenta</t>
  </si>
  <si>
    <t>PSA wolne</t>
  </si>
  <si>
    <t>Kwas foliowy</t>
  </si>
  <si>
    <t>p-ciała anty TG</t>
  </si>
  <si>
    <t>HBs Ag</t>
  </si>
  <si>
    <t>HBs Ag-confirmatory</t>
  </si>
  <si>
    <t>anty HBs</t>
  </si>
  <si>
    <t>Nt-proBNP</t>
  </si>
  <si>
    <t>PTH</t>
  </si>
  <si>
    <t>CRP hs</t>
  </si>
  <si>
    <t>Transferyna</t>
  </si>
  <si>
    <t>System Operacyjny Windows XP lub nowszy</t>
  </si>
  <si>
    <t>Cystatyna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</si>
  <si>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</si>
  <si>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</si>
  <si>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</si>
  <si>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</si>
  <si>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</si>
  <si>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</si>
  <si>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</si>
  <si>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</si>
  <si>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</si>
  <si>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</si>
  <si>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</si>
  <si>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</si>
  <si>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</si>
  <si>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</si>
  <si>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</si>
  <si>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</si>
  <si>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Citron I (fenoloftaleina)</t>
  </si>
  <si>
    <t>Cytrynian sodu 3,8%</t>
  </si>
  <si>
    <t>May Grunwald op.max 0,5l</t>
  </si>
  <si>
    <t>Ehrlich op.max 0,5l</t>
  </si>
  <si>
    <t>Odczynnik Pandyego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</si>
  <si>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</si>
  <si>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</si>
  <si>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</si>
  <si>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</si>
  <si>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</si>
  <si>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</si>
  <si>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</si>
  <si>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</si>
  <si>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Biochemia: dzierżawa aparatu z dostawą odczynników, materiałów kontrolnych,  zużywalnych oraz instalacją Lab. Inf. Systemu (LIS) na okres 2 lat</t>
  </si>
  <si>
    <t>IMMUNODIAGNOSTYKA: Dzierżawa aparatu z dostawą odczynników, materiałów kontrolnych oraz zużywalnych na okres 2 lat</t>
  </si>
  <si>
    <t>ANALIZATOR: podać nazwę i rok produkcji</t>
  </si>
  <si>
    <t>Ocena parametrów aparatury do badań koagulologicznych</t>
  </si>
  <si>
    <t>określenie parametru</t>
  </si>
  <si>
    <t>pełny automat</t>
  </si>
  <si>
    <t>Zakres  wyk.badań:</t>
  </si>
  <si>
    <t>PT</t>
  </si>
  <si>
    <t>(ilosc aplikacji)</t>
  </si>
  <si>
    <t>APTT</t>
  </si>
  <si>
    <t>Fibrynogen</t>
  </si>
  <si>
    <t>TT</t>
  </si>
  <si>
    <t>Czynniki krzepnięcia II,V,VII,X</t>
  </si>
  <si>
    <t>Białko C</t>
  </si>
  <si>
    <t>Czynniki krzepniecia VIII,IX,XII</t>
  </si>
  <si>
    <t>AT III</t>
  </si>
  <si>
    <t>Inne ( podac wszystkie )</t>
  </si>
  <si>
    <t>ilość badanego materiału lub wzorca</t>
  </si>
  <si>
    <t>Ilość odczynnika</t>
  </si>
  <si>
    <t>2</t>
  </si>
  <si>
    <t>pobieranie materiału z próbki pierwotnej bez wstępnego przygotowania</t>
  </si>
  <si>
    <t xml:space="preserve">Pakiet nr 20 Dzierżawa analizatora do aut. oznaczania OB na około 20.000 oznaczeń na okres 24 miesięcy  </t>
  </si>
  <si>
    <t>Czas pojedynczej analizy do 30 min.</t>
  </si>
  <si>
    <t>Aparat fabrycznie nowy lub nie starszy niż 3 lata</t>
  </si>
  <si>
    <t xml:space="preserve">Pakiet nr 21 Serologia transfuzjologiczna: dzierżawa aparatu pracującego w oparciu o mikrokolumny żelowe z dostawą odczynników, </t>
  </si>
  <si>
    <t xml:space="preserve">materiałów kontrolnych i materiałów  zużywalnych na okres 2 lat </t>
  </si>
  <si>
    <t xml:space="preserve">Pakiet nr 21 Dostawa odczynników do badań immunohematologicznych z zakresu serologii transfuzjologicznej do mikrometody kolumnowo-żelowej </t>
  </si>
  <si>
    <t>okresie 24 miesięcy.</t>
  </si>
  <si>
    <t>6.Przyjazd serwisu w ciągu 24 godzin od chwili zgłoszenia awarii lub dostawa sprzętu zastępczego</t>
  </si>
  <si>
    <t>7.Bezpłatny przegląd techniczny 1 x na 6 miesięcy</t>
  </si>
  <si>
    <t>8.Przeszkolenie całego personelu w zakresie obsługi systemu w terminie uzgodnionym z Kierownikiem Laboratorium</t>
  </si>
  <si>
    <t>9.Odczynniki i aparatura od tego samego producenta</t>
  </si>
  <si>
    <t>Złacze wlotu</t>
  </si>
  <si>
    <t>Strzykwaki do gazometrii a 100szt.</t>
  </si>
  <si>
    <t>możliwość samodzielnego programowania ozn.:pojedyncze,dublet, dow.</t>
  </si>
  <si>
    <t>możliwość automat.powtorzenia pomiaru przy wynikach patolog.</t>
  </si>
  <si>
    <t xml:space="preserve">automatyczne układy kompensacji zmętnienia pierwotnego </t>
  </si>
  <si>
    <t>kompensacja zanieczyszczenia toru optycznego</t>
  </si>
  <si>
    <t>pochodzenie analizatora i odczynnikow od tego samego prod.</t>
  </si>
  <si>
    <t>Specyfikacja odczynnikowa :</t>
  </si>
  <si>
    <t xml:space="preserve">j.m. </t>
  </si>
  <si>
    <t>kol 7x8</t>
  </si>
  <si>
    <t>Nazwa oferowanego produktu i nazwa producenta</t>
  </si>
  <si>
    <t>Fibrynogen wg Clausa</t>
  </si>
  <si>
    <t>ml</t>
  </si>
  <si>
    <t>Kontrole propor.do ilości oznaczeń</t>
  </si>
  <si>
    <t>Normal</t>
  </si>
  <si>
    <t>patolog.wysoka</t>
  </si>
  <si>
    <t>patolog.niska</t>
  </si>
  <si>
    <t>Czynsz dzierżawny</t>
  </si>
  <si>
    <t>kuwety</t>
  </si>
  <si>
    <t>płyny czyszczący</t>
  </si>
  <si>
    <t>płyn płuczący</t>
  </si>
  <si>
    <t>Kontrole D-dimer</t>
  </si>
  <si>
    <t>ilość oznaczeń</t>
  </si>
  <si>
    <t xml:space="preserve">Minimalna* ilość
oznaczeń
</t>
  </si>
  <si>
    <t>Wartość
na 2 lata netto PLN</t>
  </si>
  <si>
    <t>Wartość
na 2 lata brutto PLN</t>
  </si>
  <si>
    <t>Moduł ISE</t>
  </si>
  <si>
    <t xml:space="preserve">Ilość op.na 2 lata </t>
  </si>
  <si>
    <t>Ilość op.na okres umowy szt.</t>
  </si>
  <si>
    <t>Wartość
umowy netto PLN</t>
  </si>
  <si>
    <t>Wartość
umowy brutto PLN</t>
  </si>
  <si>
    <t xml:space="preserve">Wartość oferty : </t>
  </si>
  <si>
    <t xml:space="preserve"> Formularz cenowy odczynników kalibratorów kontroli oraz materiałów zużywalnych proporcjonalnie do ilości testów 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</si>
  <si>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</si>
  <si>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</si>
  <si>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</si>
  <si>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</si>
  <si>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</si>
  <si>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</si>
  <si>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</si>
  <si>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</si>
  <si>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</si>
  <si>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 xml:space="preserve">Probówki na 2,5 ml krwi z korkiem zawierające heparynę litową  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</si>
  <si>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</si>
  <si>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</si>
  <si>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</si>
  <si>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</si>
  <si>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</si>
  <si>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Probówki serologiczne z polistyrenu 4 ml lub 5 ml ( 12 x 75)</t>
  </si>
  <si>
    <t>Próbówki do badań biochem.z granulatem i aktywatorem z PP do szybkiego wykrzepiania 4 ml (12x75)  lub na 4-5 ml w rozmiarze 13 x 75 mm</t>
  </si>
  <si>
    <t>Kamery do analizy moczu oznaczenie/celka</t>
  </si>
  <si>
    <t>Zestaw  do OB składający się z próbówki na 1 ml z 3,8% cytrynianem sodu i rurki z podziałką</t>
  </si>
  <si>
    <t xml:space="preserve">Nakłuwacze o wkłuciu igłowym  21 G ( średnica igły 0,8 mm)  i głębokości wkłucia 1,8 mm </t>
  </si>
  <si>
    <t xml:space="preserve">Nakłuwacze o wkłuciu igłowym  26 G ( średnica igły 0,8 mm) i głębokości wkłucia 1,8 mm </t>
  </si>
  <si>
    <t>Jednorazowe nożyki hematologiczne o długości ostrza 3 mm sterylne pakowane indywidualnie</t>
  </si>
  <si>
    <r>
      <t>Płytki Petriego z polistyrenu o śr. 90mm i wys. ok.14mm lub o wysokości 14,2mm  z wentylacją, sterylne</t>
    </r>
    <r>
      <rPr>
        <sz val="8"/>
        <rFont val="Arial"/>
        <family val="0"/>
      </rPr>
      <t>*</t>
    </r>
  </si>
  <si>
    <t>Płyta do  badań serologicznych z tworzywa jednorazowego użytku  5x9 dołków - białe</t>
  </si>
  <si>
    <t>Test kasetkowy do wykrywania M.Tuberculosis w osoczu i krwi pełnej, specyficzność &gt; 99%, zestaw z aplikatorami</t>
  </si>
  <si>
    <t>Test kasetkowy immunochromatograficzny do wykrywania antygenu Helicobacter pylori w kale, czułość  i specyficzność min. 99 %</t>
  </si>
  <si>
    <t>Test kasetkowy immunochromatograficzny do wykrywania p-ciał Helicobacter pylori w surowicy, osoczu i krwi pełnej czułość min.99 %</t>
  </si>
  <si>
    <t>Giardia Lamblia Antigen - szybki test kasetkowy/paskowy - specyficzność min. 99%</t>
  </si>
  <si>
    <t>HCG - Test ciążowy  w moczu -  kasetkowy 10 mU/ml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</si>
</sst>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71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60"/>
      <name val="Arial CE"/>
      <family val="2"/>
    </font>
    <font>
      <i/>
      <sz val="9"/>
      <name val="Arial"/>
      <family val="2"/>
    </font>
    <font>
      <b/>
      <i/>
      <sz val="8"/>
      <name val="Times New Roman"/>
      <family val="1"/>
    </font>
    <font>
      <sz val="10"/>
      <color indexed="17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10"/>
      <name val="Arial CE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7"/>
      <name val="Arial"/>
      <family val="2"/>
    </font>
    <font>
      <sz val="6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0"/>
    </font>
    <font>
      <sz val="10"/>
      <color indexed="10"/>
      <name val="Arial"/>
      <family val="2"/>
    </font>
    <font>
      <b/>
      <u val="single"/>
      <sz val="12"/>
      <name val="Times New Roman"/>
      <family val="1"/>
    </font>
    <font>
      <sz val="12"/>
      <name val="Arial CE"/>
      <family val="0"/>
    </font>
    <font>
      <b/>
      <sz val="11"/>
      <name val="Arial Narrow"/>
      <family val="2"/>
    </font>
    <font>
      <b/>
      <sz val="11"/>
      <name val="Arial CE"/>
      <family val="0"/>
    </font>
    <font>
      <sz val="6"/>
      <color indexed="10"/>
      <name val="Arial CE"/>
      <family val="0"/>
    </font>
    <font>
      <b/>
      <sz val="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justify" wrapText="1"/>
    </xf>
    <xf numFmtId="0" fontId="19" fillId="0" borderId="4" xfId="0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2" xfId="0" applyBorder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49" fontId="27" fillId="0" borderId="0" xfId="0" applyNumberFormat="1" applyFont="1" applyAlignment="1">
      <alignment horizontal="left" vertical="top"/>
    </xf>
    <xf numFmtId="0" fontId="23" fillId="2" borderId="1" xfId="0" applyFont="1" applyFill="1" applyBorder="1" applyAlignment="1">
      <alignment horizontal="left" vertical="justify" wrapText="1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1" fillId="0" borderId="8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2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4" fontId="19" fillId="0" borderId="1" xfId="0" applyNumberFormat="1" applyFont="1" applyFill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23">
      <alignment/>
      <protection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4" fontId="10" fillId="0" borderId="1" xfId="23" applyNumberFormat="1" applyFont="1" applyFill="1" applyBorder="1" applyAlignment="1">
      <alignment horizontal="center"/>
      <protection/>
    </xf>
    <xf numFmtId="0" fontId="30" fillId="0" borderId="0" xfId="23" applyFont="1">
      <alignment/>
      <protection/>
    </xf>
    <xf numFmtId="0" fontId="30" fillId="0" borderId="0" xfId="23" applyFont="1" applyAlignment="1">
      <alignment/>
      <protection/>
    </xf>
    <xf numFmtId="0" fontId="30" fillId="0" borderId="0" xfId="23" applyFont="1" applyAlignment="1">
      <alignment wrapText="1"/>
      <protection/>
    </xf>
    <xf numFmtId="0" fontId="36" fillId="0" borderId="0" xfId="23" applyFont="1">
      <alignment vertical="center"/>
      <protection/>
    </xf>
    <xf numFmtId="0" fontId="37" fillId="0" borderId="0" xfId="23" applyFont="1">
      <alignment/>
      <protection/>
    </xf>
    <xf numFmtId="0" fontId="37" fillId="0" borderId="0" xfId="23" applyFont="1" applyAlignment="1">
      <alignment wrapText="1"/>
      <protection/>
    </xf>
    <xf numFmtId="0" fontId="37" fillId="0" borderId="0" xfId="23" applyFont="1" applyAlignment="1">
      <alignment/>
      <protection/>
    </xf>
    <xf numFmtId="0" fontId="2" fillId="0" borderId="0" xfId="23" applyAlignment="1">
      <alignment horizontal="center"/>
      <protection/>
    </xf>
    <xf numFmtId="1" fontId="34" fillId="0" borderId="5" xfId="23" applyNumberFormat="1" applyFont="1" applyBorder="1" applyAlignment="1">
      <alignment horizontal="center" vertical="center" wrapText="1"/>
      <protection/>
    </xf>
    <xf numFmtId="0" fontId="30" fillId="0" borderId="0" xfId="23" applyFont="1" applyAlignment="1">
      <alignment horizontal="center"/>
      <protection/>
    </xf>
    <xf numFmtId="0" fontId="37" fillId="0" borderId="0" xfId="23" applyFont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34" fillId="0" borderId="21" xfId="0" applyFont="1" applyBorder="1" applyAlignment="1">
      <alignment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6" fontId="2" fillId="0" borderId="0" xfId="23" applyNumberFormat="1" applyFont="1">
      <alignment/>
      <protection/>
    </xf>
    <xf numFmtId="0" fontId="21" fillId="0" borderId="1" xfId="0" applyFont="1" applyFill="1" applyBorder="1" applyAlignment="1">
      <alignment horizontal="center" vertical="center"/>
    </xf>
    <xf numFmtId="44" fontId="8" fillId="0" borderId="7" xfId="2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9" fillId="0" borderId="0" xfId="23" applyFont="1" applyAlignment="1">
      <alignment/>
      <protection/>
    </xf>
    <xf numFmtId="0" fontId="0" fillId="0" borderId="1" xfId="23" applyFont="1" applyBorder="1" applyAlignment="1">
      <alignment horizontal="center" vertical="center" wrapText="1"/>
      <protection/>
    </xf>
    <xf numFmtId="0" fontId="30" fillId="0" borderId="4" xfId="23" applyFont="1" applyBorder="1" applyAlignment="1">
      <alignment horizontal="center" vertical="center" wrapText="1"/>
      <protection/>
    </xf>
    <xf numFmtId="0" fontId="30" fillId="0" borderId="15" xfId="23" applyFont="1" applyBorder="1" applyAlignment="1">
      <alignment horizontal="center" vertical="center" wrapText="1"/>
      <protection/>
    </xf>
    <xf numFmtId="0" fontId="30" fillId="0" borderId="5" xfId="23" applyFont="1" applyBorder="1" applyAlignment="1">
      <alignment horizontal="center" vertical="center" wrapText="1"/>
      <protection/>
    </xf>
    <xf numFmtId="0" fontId="34" fillId="0" borderId="5" xfId="23" applyFont="1" applyBorder="1" applyAlignment="1">
      <alignment horizontal="center" vertical="center" wrapText="1"/>
      <protection/>
    </xf>
    <xf numFmtId="0" fontId="2" fillId="0" borderId="2" xfId="23" applyFont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 vertical="center" wrapText="1"/>
      <protection/>
    </xf>
    <xf numFmtId="0" fontId="2" fillId="0" borderId="2" xfId="23" applyBorder="1" applyAlignment="1">
      <alignment horizontal="center" vertical="center" wrapText="1"/>
      <protection/>
    </xf>
    <xf numFmtId="0" fontId="2" fillId="0" borderId="0" xfId="23" applyAlignment="1">
      <alignment horizontal="center" vertical="center" wrapText="1"/>
      <protection/>
    </xf>
    <xf numFmtId="4" fontId="2" fillId="0" borderId="23" xfId="23" applyNumberForma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168" fontId="3" fillId="0" borderId="0" xfId="23" applyNumberFormat="1" applyFont="1" applyBorder="1" applyAlignment="1">
      <alignment horizontal="center" vertical="center" wrapText="1"/>
      <protection/>
    </xf>
    <xf numFmtId="0" fontId="2" fillId="0" borderId="0" xfId="23" applyBorder="1" applyAlignment="1">
      <alignment horizontal="center" vertical="center" wrapText="1"/>
      <protection/>
    </xf>
    <xf numFmtId="168" fontId="46" fillId="0" borderId="0" xfId="23" applyNumberFormat="1" applyFont="1" applyBorder="1" applyAlignment="1">
      <alignment horizontal="center" vertical="center" wrapText="1"/>
      <protection/>
    </xf>
    <xf numFmtId="168" fontId="5" fillId="0" borderId="0" xfId="23" applyNumberFormat="1" applyFont="1" applyBorder="1" applyAlignment="1">
      <alignment horizontal="center" vertical="center" wrapText="1"/>
      <protection/>
    </xf>
    <xf numFmtId="49" fontId="5" fillId="0" borderId="0" xfId="23" applyNumberFormat="1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left" vertical="center" wrapText="1"/>
      <protection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left" vertical="center" wrapText="1"/>
      <protection/>
    </xf>
    <xf numFmtId="4" fontId="10" fillId="0" borderId="1" xfId="23" applyNumberFormat="1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23" applyFont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32" fillId="0" borderId="1" xfId="23" applyNumberFormat="1" applyFont="1" applyFill="1" applyBorder="1" applyAlignment="1">
      <alignment horizontal="center" vertical="center" wrapText="1"/>
      <protection/>
    </xf>
    <xf numFmtId="49" fontId="48" fillId="0" borderId="2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8" fillId="5" borderId="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49" fontId="0" fillId="0" borderId="0" xfId="0" applyNumberFormat="1" applyAlignment="1">
      <alignment wrapText="1"/>
    </xf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49" fontId="4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44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44" fillId="2" borderId="2" xfId="0" applyNumberFormat="1" applyFont="1" applyFill="1" applyBorder="1" applyAlignment="1">
      <alignment horizontal="left" vertical="center" wrapText="1"/>
    </xf>
    <xf numFmtId="0" fontId="32" fillId="0" borderId="2" xfId="23" applyNumberFormat="1" applyFont="1" applyFill="1" applyBorder="1" applyAlignment="1">
      <alignment horizontal="center" vertical="center" wrapText="1"/>
      <protection/>
    </xf>
    <xf numFmtId="9" fontId="10" fillId="0" borderId="1" xfId="23" applyNumberFormat="1" applyFont="1" applyFill="1" applyBorder="1" applyAlignment="1">
      <alignment horizontal="center"/>
      <protection/>
    </xf>
    <xf numFmtId="6" fontId="34" fillId="0" borderId="0" xfId="23" applyNumberFormat="1" applyFont="1">
      <alignment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9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1" fillId="0" borderId="2" xfId="0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justify" wrapText="1"/>
    </xf>
    <xf numFmtId="0" fontId="53" fillId="0" borderId="0" xfId="0" applyFont="1" applyAlignment="1">
      <alignment/>
    </xf>
    <xf numFmtId="0" fontId="53" fillId="0" borderId="1" xfId="0" applyFont="1" applyBorder="1" applyAlignment="1">
      <alignment horizontal="center" vertical="justify" wrapText="1"/>
    </xf>
    <xf numFmtId="0" fontId="28" fillId="0" borderId="0" xfId="0" applyFont="1" applyAlignment="1">
      <alignment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5" borderId="4" xfId="23" applyFont="1" applyFill="1" applyBorder="1" applyAlignment="1">
      <alignment horizontal="center" vertical="center" wrapText="1"/>
      <protection/>
    </xf>
    <xf numFmtId="4" fontId="10" fillId="5" borderId="0" xfId="23" applyNumberFormat="1" applyFont="1" applyFill="1" applyBorder="1" applyAlignment="1">
      <alignment horizontal="center" vertical="center" wrapText="1"/>
      <protection/>
    </xf>
    <xf numFmtId="0" fontId="10" fillId="5" borderId="15" xfId="23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 wrapText="1"/>
    </xf>
    <xf numFmtId="1" fontId="34" fillId="0" borderId="32" xfId="0" applyNumberFormat="1" applyFont="1" applyBorder="1" applyAlignment="1">
      <alignment horizontal="center" vertical="center" wrapText="1"/>
    </xf>
    <xf numFmtId="1" fontId="34" fillId="5" borderId="1" xfId="23" applyNumberFormat="1" applyFont="1" applyFill="1" applyBorder="1" applyAlignment="1">
      <alignment horizontal="center" vertical="center" wrapText="1"/>
      <protection/>
    </xf>
    <xf numFmtId="3" fontId="38" fillId="0" borderId="33" xfId="0" applyNumberFormat="1" applyFont="1" applyBorder="1" applyAlignment="1">
      <alignment vertical="top" wrapText="1"/>
    </xf>
    <xf numFmtId="3" fontId="10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 vertical="center"/>
      <protection/>
    </xf>
    <xf numFmtId="9" fontId="10" fillId="0" borderId="1" xfId="23" applyNumberFormat="1" applyFont="1" applyFill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" fillId="5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" fontId="2" fillId="3" borderId="21" xfId="0" applyNumberFormat="1" applyFont="1" applyFill="1" applyBorder="1" applyAlignment="1">
      <alignment horizontal="center" wrapText="1"/>
    </xf>
    <xf numFmtId="4" fontId="2" fillId="3" borderId="32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vertical="center"/>
    </xf>
    <xf numFmtId="49" fontId="19" fillId="0" borderId="20" xfId="0" applyNumberFormat="1" applyFont="1" applyBorder="1" applyAlignment="1">
      <alignment vertical="top" wrapText="1"/>
    </xf>
    <xf numFmtId="3" fontId="57" fillId="0" borderId="20" xfId="0" applyNumberFormat="1" applyFont="1" applyBorder="1" applyAlignment="1">
      <alignment vertical="top" wrapText="1"/>
    </xf>
    <xf numFmtId="0" fontId="0" fillId="0" borderId="0" xfId="0" applyFont="1" applyAlignment="1">
      <alignment horizontal="left"/>
    </xf>
    <xf numFmtId="4" fontId="10" fillId="3" borderId="7" xfId="0" applyNumberFormat="1" applyFont="1" applyFill="1" applyBorder="1" applyAlignment="1">
      <alignment horizontal="center" wrapText="1"/>
    </xf>
    <xf numFmtId="4" fontId="10" fillId="3" borderId="4" xfId="0" applyNumberFormat="1" applyFont="1" applyFill="1" applyBorder="1" applyAlignment="1">
      <alignment horizontal="center" wrapText="1"/>
    </xf>
    <xf numFmtId="4" fontId="10" fillId="5" borderId="6" xfId="23" applyNumberFormat="1" applyFont="1" applyFill="1" applyBorder="1" applyAlignment="1">
      <alignment horizontal="center" vertical="center" wrapText="1"/>
      <protection/>
    </xf>
    <xf numFmtId="4" fontId="10" fillId="5" borderId="4" xfId="23" applyNumberFormat="1" applyFont="1" applyFill="1" applyBorder="1" applyAlignment="1">
      <alignment horizontal="center" vertical="center" wrapText="1"/>
      <protection/>
    </xf>
    <xf numFmtId="4" fontId="2" fillId="3" borderId="13" xfId="0" applyNumberFormat="1" applyFont="1" applyFill="1" applyBorder="1" applyAlignment="1">
      <alignment horizontal="center" wrapText="1"/>
    </xf>
    <xf numFmtId="4" fontId="2" fillId="3" borderId="15" xfId="0" applyNumberFormat="1" applyFont="1" applyFill="1" applyBorder="1" applyAlignment="1">
      <alignment horizontal="center" wrapText="1"/>
    </xf>
    <xf numFmtId="4" fontId="10" fillId="5" borderId="15" xfId="23" applyNumberFormat="1" applyFont="1" applyFill="1" applyBorder="1" applyAlignment="1">
      <alignment horizontal="center" vertical="center" wrapText="1"/>
      <protection/>
    </xf>
    <xf numFmtId="4" fontId="2" fillId="3" borderId="9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4" fontId="10" fillId="5" borderId="9" xfId="2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9" fontId="56" fillId="0" borderId="22" xfId="0" applyNumberFormat="1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3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37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7" fillId="0" borderId="0" xfId="23" applyFont="1" applyAlignment="1">
      <alignment horizontal="right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7" xfId="23" applyNumberFormat="1" applyFont="1" applyBorder="1" applyAlignment="1">
      <alignment horizontal="center" vertical="center" wrapText="1"/>
      <protection/>
    </xf>
    <xf numFmtId="4" fontId="4" fillId="5" borderId="4" xfId="23" applyNumberFormat="1" applyFont="1" applyFill="1" applyBorder="1" applyAlignment="1">
      <alignment horizontal="center" vertical="center" wrapText="1"/>
      <protection/>
    </xf>
    <xf numFmtId="0" fontId="4" fillId="5" borderId="4" xfId="23" applyFont="1" applyFill="1" applyBorder="1" applyAlignment="1">
      <alignment horizontal="center" vertical="center" wrapText="1"/>
      <protection/>
    </xf>
    <xf numFmtId="4" fontId="4" fillId="0" borderId="13" xfId="23" applyNumberFormat="1" applyFont="1" applyBorder="1" applyAlignment="1">
      <alignment horizontal="center" vertical="center" wrapText="1"/>
      <protection/>
    </xf>
    <xf numFmtId="4" fontId="4" fillId="5" borderId="15" xfId="23" applyNumberFormat="1" applyFont="1" applyFill="1" applyBorder="1" applyAlignment="1">
      <alignment horizontal="center" vertical="center" wrapText="1"/>
      <protection/>
    </xf>
    <xf numFmtId="0" fontId="4" fillId="5" borderId="15" xfId="23" applyFont="1" applyFill="1" applyBorder="1" applyAlignment="1">
      <alignment horizontal="center" vertical="center" wrapText="1"/>
      <protection/>
    </xf>
    <xf numFmtId="4" fontId="4" fillId="0" borderId="9" xfId="23" applyNumberFormat="1" applyFont="1" applyBorder="1" applyAlignment="1">
      <alignment horizontal="center" vertical="center" wrapText="1"/>
      <protection/>
    </xf>
    <xf numFmtId="1" fontId="11" fillId="0" borderId="9" xfId="23" applyNumberFormat="1" applyFont="1" applyBorder="1" applyAlignment="1">
      <alignment horizontal="center" vertical="center" wrapText="1"/>
      <protection/>
    </xf>
    <xf numFmtId="1" fontId="11" fillId="5" borderId="1" xfId="23" applyNumberFormat="1" applyFont="1" applyFill="1" applyBorder="1" applyAlignment="1">
      <alignment horizontal="center" vertical="center" wrapText="1"/>
      <protection/>
    </xf>
    <xf numFmtId="4" fontId="4" fillId="0" borderId="4" xfId="23" applyNumberFormat="1" applyFont="1" applyBorder="1" applyAlignment="1">
      <alignment horizontal="center" vertical="center" wrapText="1"/>
      <protection/>
    </xf>
    <xf numFmtId="4" fontId="4" fillId="0" borderId="15" xfId="23" applyNumberFormat="1" applyFont="1" applyBorder="1" applyAlignment="1">
      <alignment horizontal="center" vertical="center" wrapText="1"/>
      <protection/>
    </xf>
    <xf numFmtId="4" fontId="4" fillId="0" borderId="5" xfId="23" applyNumberFormat="1" applyFont="1" applyBorder="1" applyAlignment="1">
      <alignment horizontal="center" vertical="center" wrapText="1"/>
      <protection/>
    </xf>
    <xf numFmtId="0" fontId="43" fillId="0" borderId="6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26" fillId="0" borderId="0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11" fillId="0" borderId="10" xfId="23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" fontId="13" fillId="0" borderId="29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center" wrapText="1"/>
    </xf>
    <xf numFmtId="0" fontId="13" fillId="0" borderId="1" xfId="17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wrapText="1"/>
    </xf>
    <xf numFmtId="4" fontId="0" fillId="0" borderId="1" xfId="17" applyNumberFormat="1" applyFont="1" applyBorder="1" applyAlignment="1">
      <alignment horizontal="right" vertical="center" wrapText="1"/>
      <protection/>
    </xf>
    <xf numFmtId="9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wrapText="1"/>
    </xf>
    <xf numFmtId="4" fontId="0" fillId="0" borderId="4" xfId="17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6" fillId="0" borderId="39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0" fillId="0" borderId="0" xfId="19">
      <alignment/>
      <protection/>
    </xf>
    <xf numFmtId="0" fontId="1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1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58" fillId="0" borderId="1" xfId="19" applyFont="1" applyBorder="1" applyAlignment="1">
      <alignment horizontal="center"/>
      <protection/>
    </xf>
    <xf numFmtId="0" fontId="30" fillId="0" borderId="32" xfId="19" applyFont="1" applyBorder="1" applyAlignment="1">
      <alignment horizontal="center" vertical="center" wrapText="1"/>
      <protection/>
    </xf>
    <xf numFmtId="0" fontId="32" fillId="0" borderId="32" xfId="19" applyFont="1" applyBorder="1" applyAlignment="1">
      <alignment vertical="top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168" fontId="2" fillId="0" borderId="4" xfId="19" applyNumberFormat="1" applyFont="1" applyBorder="1" applyAlignment="1">
      <alignment horizontal="center" vertical="center" wrapText="1"/>
      <protection/>
    </xf>
    <xf numFmtId="168" fontId="2" fillId="0" borderId="1" xfId="19" applyNumberFormat="1" applyFont="1" applyBorder="1" applyAlignment="1">
      <alignment horizontal="center" vertical="center" wrapText="1"/>
      <protection/>
    </xf>
    <xf numFmtId="0" fontId="30" fillId="0" borderId="0" xfId="19" applyFont="1" applyBorder="1" applyAlignment="1">
      <alignment horizontal="center" vertical="center" wrapText="1"/>
      <protection/>
    </xf>
    <xf numFmtId="0" fontId="32" fillId="0" borderId="0" xfId="19" applyFont="1" applyBorder="1" applyAlignment="1">
      <alignment vertical="top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7" fillId="0" borderId="0" xfId="19" applyFont="1">
      <alignment/>
      <protection/>
    </xf>
    <xf numFmtId="3" fontId="0" fillId="0" borderId="0" xfId="19" applyNumberFormat="1">
      <alignment/>
      <protection/>
    </xf>
    <xf numFmtId="9" fontId="4" fillId="0" borderId="8" xfId="19" applyNumberFormat="1" applyFont="1" applyBorder="1" applyAlignment="1">
      <alignment horizontal="right" vertical="center"/>
      <protection/>
    </xf>
    <xf numFmtId="0" fontId="2" fillId="0" borderId="32" xfId="19" applyFont="1" applyBorder="1" applyAlignment="1">
      <alignment horizontal="center" vertical="center" wrapText="1"/>
      <protection/>
    </xf>
    <xf numFmtId="9" fontId="2" fillId="0" borderId="1" xfId="19" applyNumberFormat="1" applyFont="1" applyBorder="1" applyAlignment="1">
      <alignment horizontal="center" vertical="center" wrapText="1"/>
      <protection/>
    </xf>
    <xf numFmtId="168" fontId="2" fillId="0" borderId="1" xfId="23" applyNumberFormat="1" applyFont="1" applyBorder="1" applyAlignment="1">
      <alignment horizontal="center" vertical="center" wrapText="1"/>
      <protection/>
    </xf>
    <xf numFmtId="168" fontId="2" fillId="0" borderId="0" xfId="19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0" fillId="0" borderId="0" xfId="20">
      <alignment/>
      <protection/>
    </xf>
    <xf numFmtId="0" fontId="59" fillId="0" borderId="0" xfId="20" applyFont="1">
      <alignment/>
      <protection/>
    </xf>
    <xf numFmtId="0" fontId="15" fillId="0" borderId="0" xfId="20" applyFont="1">
      <alignment/>
      <protection/>
    </xf>
    <xf numFmtId="0" fontId="13" fillId="0" borderId="0" xfId="20" applyFont="1">
      <alignment/>
      <protection/>
    </xf>
    <xf numFmtId="0" fontId="60" fillId="0" borderId="1" xfId="20" applyFont="1" applyBorder="1" applyAlignment="1">
      <alignment horizontal="center" vertical="center" wrapText="1"/>
      <protection/>
    </xf>
    <xf numFmtId="0" fontId="61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3" fillId="0" borderId="1" xfId="20" applyFont="1" applyBorder="1" applyAlignment="1">
      <alignment horizontal="left" vertical="center" wrapText="1"/>
      <protection/>
    </xf>
    <xf numFmtId="0" fontId="0" fillId="0" borderId="1" xfId="20" applyBorder="1" applyAlignment="1">
      <alignment horizontal="center" vertical="center"/>
      <protection/>
    </xf>
    <xf numFmtId="0" fontId="59" fillId="0" borderId="1" xfId="20" applyFont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13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2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23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/>
    </xf>
    <xf numFmtId="3" fontId="19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justify" wrapText="1"/>
    </xf>
    <xf numFmtId="0" fontId="21" fillId="0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21">
      <alignment/>
      <protection/>
    </xf>
    <xf numFmtId="0" fontId="34" fillId="0" borderId="0" xfId="21" applyFont="1">
      <alignment/>
      <protection/>
    </xf>
    <xf numFmtId="0" fontId="67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 wrapText="1"/>
      <protection/>
    </xf>
    <xf numFmtId="0" fontId="2" fillId="0" borderId="1" xfId="21" applyBorder="1" applyAlignment="1">
      <alignment horizontal="center"/>
      <protection/>
    </xf>
    <xf numFmtId="0" fontId="2" fillId="0" borderId="0" xfId="21" applyBorder="1">
      <alignment/>
      <protection/>
    </xf>
    <xf numFmtId="0" fontId="2" fillId="0" borderId="6" xfId="21" applyFont="1" applyBorder="1" applyAlignment="1">
      <alignment horizontal="left" vertical="center" wrapText="1"/>
      <protection/>
    </xf>
    <xf numFmtId="0" fontId="17" fillId="0" borderId="0" xfId="21" applyFont="1" applyAlignment="1">
      <alignment horizontal="center"/>
      <protection/>
    </xf>
    <xf numFmtId="0" fontId="2" fillId="0" borderId="51" xfId="21" applyBorder="1" applyAlignment="1">
      <alignment horizontal="center"/>
      <protection/>
    </xf>
    <xf numFmtId="0" fontId="2" fillId="0" borderId="52" xfId="21" applyBorder="1">
      <alignment/>
      <protection/>
    </xf>
    <xf numFmtId="0" fontId="2" fillId="0" borderId="53" xfId="21" applyBorder="1">
      <alignment/>
      <protection/>
    </xf>
    <xf numFmtId="0" fontId="2" fillId="0" borderId="28" xfId="21" applyBorder="1">
      <alignment/>
      <protection/>
    </xf>
    <xf numFmtId="0" fontId="1" fillId="0" borderId="54" xfId="21" applyFont="1" applyBorder="1" applyAlignment="1">
      <alignment horizontal="center"/>
      <protection/>
    </xf>
    <xf numFmtId="0" fontId="31" fillId="0" borderId="55" xfId="21" applyFont="1" applyBorder="1">
      <alignment/>
      <protection/>
    </xf>
    <xf numFmtId="0" fontId="2" fillId="0" borderId="55" xfId="21" applyBorder="1">
      <alignment/>
      <protection/>
    </xf>
    <xf numFmtId="0" fontId="31" fillId="0" borderId="0" xfId="21" applyFont="1" applyBorder="1">
      <alignment/>
      <protection/>
    </xf>
    <xf numFmtId="0" fontId="2" fillId="0" borderId="7" xfId="21" applyBorder="1">
      <alignment/>
      <protection/>
    </xf>
    <xf numFmtId="3" fontId="2" fillId="0" borderId="6" xfId="21" applyNumberFormat="1" applyBorder="1">
      <alignment/>
      <protection/>
    </xf>
    <xf numFmtId="0" fontId="31" fillId="0" borderId="12" xfId="21" applyFont="1" applyBorder="1">
      <alignment/>
      <protection/>
    </xf>
    <xf numFmtId="0" fontId="2" fillId="0" borderId="3" xfId="21" applyBorder="1">
      <alignment/>
      <protection/>
    </xf>
    <xf numFmtId="4" fontId="2" fillId="0" borderId="1" xfId="23" applyNumberFormat="1" applyFont="1" applyBorder="1">
      <alignment/>
      <protection/>
    </xf>
    <xf numFmtId="3" fontId="2" fillId="0" borderId="8" xfId="21" applyNumberFormat="1" applyBorder="1">
      <alignment/>
      <protection/>
    </xf>
    <xf numFmtId="0" fontId="2" fillId="0" borderId="12" xfId="21" applyBorder="1">
      <alignment/>
      <protection/>
    </xf>
    <xf numFmtId="0" fontId="2" fillId="0" borderId="8" xfId="21" applyBorder="1">
      <alignment/>
      <protection/>
    </xf>
    <xf numFmtId="4" fontId="1" fillId="0" borderId="23" xfId="21" applyNumberFormat="1" applyFont="1" applyBorder="1">
      <alignment/>
      <protection/>
    </xf>
    <xf numFmtId="4" fontId="1" fillId="0" borderId="30" xfId="21" applyNumberFormat="1" applyFont="1" applyBorder="1">
      <alignment/>
      <protection/>
    </xf>
    <xf numFmtId="0" fontId="31" fillId="0" borderId="7" xfId="21" applyFont="1" applyBorder="1" applyAlignment="1">
      <alignment/>
      <protection/>
    </xf>
    <xf numFmtId="0" fontId="2" fillId="0" borderId="6" xfId="21" applyBorder="1" applyAlignment="1">
      <alignment wrapText="1"/>
      <protection/>
    </xf>
    <xf numFmtId="0" fontId="31" fillId="0" borderId="13" xfId="21" applyFont="1" applyBorder="1" applyAlignment="1">
      <alignment horizontal="center"/>
      <protection/>
    </xf>
    <xf numFmtId="0" fontId="2" fillId="0" borderId="0" xfId="21" applyBorder="1" applyAlignment="1">
      <alignment wrapText="1"/>
      <protection/>
    </xf>
    <xf numFmtId="0" fontId="2" fillId="0" borderId="14" xfId="21" applyBorder="1">
      <alignment/>
      <protection/>
    </xf>
    <xf numFmtId="0" fontId="2" fillId="0" borderId="15" xfId="21" applyBorder="1">
      <alignment/>
      <protection/>
    </xf>
    <xf numFmtId="0" fontId="2" fillId="0" borderId="15" xfId="21" applyBorder="1" applyAlignment="1">
      <alignment horizontal="center"/>
      <protection/>
    </xf>
    <xf numFmtId="0" fontId="2" fillId="0" borderId="11" xfId="21" applyBorder="1">
      <alignment/>
      <protection/>
    </xf>
    <xf numFmtId="0" fontId="2" fillId="0" borderId="5" xfId="21" applyBorder="1" applyAlignment="1">
      <alignment horizontal="center"/>
      <protection/>
    </xf>
    <xf numFmtId="4" fontId="2" fillId="0" borderId="4" xfId="23" applyNumberFormat="1" applyFont="1" applyBorder="1">
      <alignment/>
      <protection/>
    </xf>
    <xf numFmtId="0" fontId="31" fillId="0" borderId="0" xfId="21" applyFont="1" applyBorder="1" applyAlignment="1">
      <alignment horizontal="center"/>
      <protection/>
    </xf>
    <xf numFmtId="0" fontId="1" fillId="0" borderId="13" xfId="21" applyFont="1" applyBorder="1">
      <alignment/>
      <protection/>
    </xf>
    <xf numFmtId="0" fontId="2" fillId="0" borderId="4" xfId="21" applyBorder="1" applyAlignment="1">
      <alignment horizontal="center"/>
      <protection/>
    </xf>
    <xf numFmtId="0" fontId="2" fillId="0" borderId="10" xfId="21" applyBorder="1">
      <alignment/>
      <protection/>
    </xf>
    <xf numFmtId="0" fontId="2" fillId="0" borderId="6" xfId="21" applyBorder="1">
      <alignment/>
      <protection/>
    </xf>
    <xf numFmtId="0" fontId="2" fillId="0" borderId="0" xfId="21" applyAlignment="1">
      <alignment horizontal="center"/>
      <protection/>
    </xf>
    <xf numFmtId="3" fontId="2" fillId="0" borderId="0" xfId="21" applyNumberFormat="1" applyBorder="1">
      <alignment/>
      <protection/>
    </xf>
    <xf numFmtId="0" fontId="2" fillId="0" borderId="9" xfId="21" applyBorder="1">
      <alignment/>
      <protection/>
    </xf>
    <xf numFmtId="3" fontId="2" fillId="0" borderId="2" xfId="21" applyNumberFormat="1" applyBorder="1">
      <alignment/>
      <protection/>
    </xf>
    <xf numFmtId="4" fontId="2" fillId="0" borderId="3" xfId="21" applyNumberFormat="1" applyBorder="1">
      <alignment/>
      <protection/>
    </xf>
    <xf numFmtId="4" fontId="2" fillId="0" borderId="1" xfId="21" applyNumberFormat="1" applyBorder="1">
      <alignment/>
      <protection/>
    </xf>
    <xf numFmtId="4" fontId="2" fillId="0" borderId="12" xfId="21" applyNumberFormat="1" applyBorder="1">
      <alignment/>
      <protection/>
    </xf>
    <xf numFmtId="4" fontId="2" fillId="0" borderId="4" xfId="21" applyNumberFormat="1" applyBorder="1">
      <alignment/>
      <protection/>
    </xf>
    <xf numFmtId="3" fontId="1" fillId="0" borderId="2" xfId="21" applyNumberFormat="1" applyFont="1" applyBorder="1">
      <alignment/>
      <protection/>
    </xf>
    <xf numFmtId="0" fontId="21" fillId="0" borderId="1" xfId="0" applyFont="1" applyBorder="1" applyAlignment="1">
      <alignment vertical="top" wrapText="1"/>
    </xf>
    <xf numFmtId="0" fontId="1" fillId="0" borderId="1" xfId="21" applyFont="1" applyBorder="1" applyAlignment="1">
      <alignment horizontal="center" vertical="top"/>
      <protection/>
    </xf>
    <xf numFmtId="0" fontId="68" fillId="0" borderId="0" xfId="0" applyFont="1" applyAlignment="1">
      <alignment/>
    </xf>
    <xf numFmtId="0" fontId="2" fillId="0" borderId="13" xfId="21" applyBorder="1">
      <alignment/>
      <protection/>
    </xf>
    <xf numFmtId="0" fontId="31" fillId="0" borderId="14" xfId="21" applyFont="1" applyBorder="1">
      <alignment/>
      <protection/>
    </xf>
    <xf numFmtId="0" fontId="31" fillId="0" borderId="1" xfId="21" applyFont="1" applyBorder="1">
      <alignment/>
      <protection/>
    </xf>
    <xf numFmtId="0" fontId="2" fillId="0" borderId="1" xfId="21" applyFill="1" applyBorder="1">
      <alignment/>
      <protection/>
    </xf>
    <xf numFmtId="0" fontId="0" fillId="0" borderId="1" xfId="0" applyBorder="1" applyAlignment="1">
      <alignment wrapText="1"/>
    </xf>
    <xf numFmtId="0" fontId="2" fillId="0" borderId="1" xfId="21" applyFill="1" applyBorder="1" applyAlignment="1">
      <alignment wrapText="1"/>
      <protection/>
    </xf>
    <xf numFmtId="0" fontId="10" fillId="0" borderId="1" xfId="21" applyFont="1" applyFill="1" applyBorder="1" applyAlignment="1">
      <alignment horizontal="center" vertical="top"/>
      <protection/>
    </xf>
    <xf numFmtId="4" fontId="2" fillId="0" borderId="1" xfId="21" applyNumberFormat="1" applyFill="1" applyBorder="1">
      <alignment/>
      <protection/>
    </xf>
    <xf numFmtId="1" fontId="2" fillId="0" borderId="1" xfId="21" applyNumberFormat="1" applyFill="1" applyBorder="1" applyAlignment="1">
      <alignment horizontal="center"/>
      <protection/>
    </xf>
    <xf numFmtId="0" fontId="2" fillId="0" borderId="0" xfId="2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4" fontId="2" fillId="0" borderId="2" xfId="23" applyNumberFormat="1" applyFont="1" applyBorder="1">
      <alignment/>
      <protection/>
    </xf>
    <xf numFmtId="4" fontId="1" fillId="0" borderId="23" xfId="23" applyNumberFormat="1" applyFont="1" applyBorder="1">
      <alignment/>
      <protection/>
    </xf>
    <xf numFmtId="0" fontId="1" fillId="0" borderId="4" xfId="21" applyFont="1" applyBorder="1" applyAlignment="1">
      <alignment horizontal="center"/>
      <protection/>
    </xf>
    <xf numFmtId="0" fontId="32" fillId="0" borderId="12" xfId="21" applyFont="1" applyFill="1" applyBorder="1">
      <alignment/>
      <protection/>
    </xf>
    <xf numFmtId="0" fontId="32" fillId="0" borderId="4" xfId="21" applyFont="1" applyFill="1" applyBorder="1">
      <alignment/>
      <protection/>
    </xf>
    <xf numFmtId="0" fontId="32" fillId="0" borderId="14" xfId="21" applyFont="1" applyFill="1" applyBorder="1">
      <alignment/>
      <protection/>
    </xf>
    <xf numFmtId="0" fontId="32" fillId="0" borderId="15" xfId="21" applyFont="1" applyFill="1" applyBorder="1">
      <alignment/>
      <protection/>
    </xf>
    <xf numFmtId="0" fontId="32" fillId="0" borderId="11" xfId="21" applyFont="1" applyFill="1" applyBorder="1">
      <alignment/>
      <protection/>
    </xf>
    <xf numFmtId="0" fontId="32" fillId="0" borderId="5" xfId="21" applyFont="1" applyFill="1" applyBorder="1">
      <alignment/>
      <protection/>
    </xf>
    <xf numFmtId="4" fontId="32" fillId="0" borderId="4" xfId="21" applyNumberFormat="1" applyFont="1" applyFill="1" applyBorder="1" applyAlignment="1">
      <alignment horizontal="center"/>
      <protection/>
    </xf>
    <xf numFmtId="0" fontId="32" fillId="0" borderId="4" xfId="2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center"/>
      <protection/>
    </xf>
    <xf numFmtId="4" fontId="32" fillId="0" borderId="15" xfId="21" applyNumberFormat="1" applyFont="1" applyFill="1" applyBorder="1" applyAlignment="1">
      <alignment horizontal="center"/>
      <protection/>
    </xf>
    <xf numFmtId="0" fontId="32" fillId="0" borderId="15" xfId="21" applyFont="1" applyFill="1" applyBorder="1" applyAlignment="1">
      <alignment horizontal="center"/>
      <protection/>
    </xf>
    <xf numFmtId="0" fontId="10" fillId="0" borderId="15" xfId="21" applyFont="1" applyFill="1" applyBorder="1" applyAlignment="1">
      <alignment horizontal="center"/>
      <protection/>
    </xf>
    <xf numFmtId="0" fontId="2" fillId="0" borderId="15" xfId="21" applyFill="1" applyBorder="1" applyAlignment="1">
      <alignment horizontal="center"/>
      <protection/>
    </xf>
    <xf numFmtId="4" fontId="32" fillId="0" borderId="5" xfId="21" applyNumberFormat="1" applyFont="1" applyFill="1" applyBorder="1" applyAlignment="1">
      <alignment horizontal="center"/>
      <protection/>
    </xf>
    <xf numFmtId="0" fontId="32" fillId="0" borderId="5" xfId="21" applyFont="1" applyFill="1" applyBorder="1" applyAlignment="1">
      <alignment horizontal="center"/>
      <protection/>
    </xf>
    <xf numFmtId="0" fontId="10" fillId="0" borderId="5" xfId="21" applyFont="1" applyFill="1" applyBorder="1" applyAlignment="1">
      <alignment horizontal="center"/>
      <protection/>
    </xf>
    <xf numFmtId="3" fontId="2" fillId="0" borderId="10" xfId="21" applyNumberFormat="1" applyBorder="1">
      <alignment/>
      <protection/>
    </xf>
    <xf numFmtId="0" fontId="31" fillId="0" borderId="11" xfId="21" applyFont="1" applyBorder="1">
      <alignment/>
      <protection/>
    </xf>
    <xf numFmtId="0" fontId="2" fillId="0" borderId="1" xfId="21" applyFont="1" applyBorder="1">
      <alignment/>
      <protection/>
    </xf>
    <xf numFmtId="4" fontId="2" fillId="0" borderId="1" xfId="21" applyNumberFormat="1" applyFont="1" applyBorder="1">
      <alignment/>
      <protection/>
    </xf>
    <xf numFmtId="3" fontId="2" fillId="0" borderId="1" xfId="21" applyNumberFormat="1" applyFont="1" applyBorder="1">
      <alignment/>
      <protection/>
    </xf>
    <xf numFmtId="0" fontId="1" fillId="0" borderId="8" xfId="21" applyFont="1" applyBorder="1">
      <alignment/>
      <protection/>
    </xf>
    <xf numFmtId="0" fontId="2" fillId="0" borderId="8" xfId="21" applyFont="1" applyBorder="1">
      <alignment/>
      <protection/>
    </xf>
    <xf numFmtId="0" fontId="2" fillId="0" borderId="1" xfId="21" applyFont="1" applyFill="1" applyBorder="1">
      <alignment/>
      <protection/>
    </xf>
    <xf numFmtId="0" fontId="2" fillId="0" borderId="3" xfId="21" applyFont="1" applyFill="1" applyBorder="1">
      <alignment/>
      <protection/>
    </xf>
    <xf numFmtId="0" fontId="64" fillId="0" borderId="1" xfId="21" applyFont="1" applyFill="1" applyBorder="1" applyAlignment="1">
      <alignment horizontal="center"/>
      <protection/>
    </xf>
    <xf numFmtId="0" fontId="2" fillId="0" borderId="7" xfId="23" applyBorder="1" applyAlignment="1">
      <alignment horizontal="center" vertical="center" wrapText="1"/>
      <protection/>
    </xf>
    <xf numFmtId="4" fontId="2" fillId="0" borderId="56" xfId="23" applyNumberFormat="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23" applyNumberFormat="1" applyFont="1" applyFill="1" applyBorder="1" applyAlignment="1">
      <alignment horizontal="left" vertical="center" wrapText="1"/>
      <protection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49" fontId="5" fillId="0" borderId="5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horizontal="center" wrapText="1"/>
    </xf>
    <xf numFmtId="0" fontId="0" fillId="0" borderId="0" xfId="22" applyFont="1">
      <alignment/>
      <protection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58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 horizontal="center"/>
    </xf>
    <xf numFmtId="9" fontId="4" fillId="0" borderId="59" xfId="0" applyNumberFormat="1" applyFont="1" applyFill="1" applyBorder="1" applyAlignment="1">
      <alignment horizontal="center"/>
    </xf>
    <xf numFmtId="4" fontId="19" fillId="0" borderId="58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3" fillId="0" borderId="0" xfId="20" applyFont="1">
      <alignment/>
      <protection/>
    </xf>
    <xf numFmtId="0" fontId="69" fillId="0" borderId="0" xfId="20" applyFont="1">
      <alignment/>
      <protection/>
    </xf>
    <xf numFmtId="0" fontId="55" fillId="0" borderId="0" xfId="20" applyFont="1">
      <alignment/>
      <protection/>
    </xf>
    <xf numFmtId="0" fontId="6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168" fontId="2" fillId="0" borderId="1" xfId="20" applyNumberFormat="1" applyFont="1" applyBorder="1" applyAlignment="1">
      <alignment horizontal="center" vertical="center" wrapText="1"/>
      <protection/>
    </xf>
    <xf numFmtId="9" fontId="2" fillId="0" borderId="1" xfId="20" applyNumberFormat="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9" fillId="0" borderId="1" xfId="20" applyFont="1" applyBorder="1">
      <alignment/>
      <protection/>
    </xf>
    <xf numFmtId="0" fontId="0" fillId="0" borderId="1" xfId="20" applyFon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0" fontId="0" fillId="0" borderId="8" xfId="20" applyBorder="1">
      <alignment/>
      <protection/>
    </xf>
    <xf numFmtId="168" fontId="0" fillId="0" borderId="3" xfId="20" applyNumberFormat="1" applyBorder="1">
      <alignment/>
      <protection/>
    </xf>
    <xf numFmtId="168" fontId="0" fillId="0" borderId="1" xfId="20" applyNumberForma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2" fillId="0" borderId="1" xfId="21" applyBorder="1" applyAlignment="1">
      <alignment horizontal="center" vertical="top"/>
      <protection/>
    </xf>
    <xf numFmtId="0" fontId="0" fillId="0" borderId="1" xfId="0" applyBorder="1" applyAlignment="1">
      <alignment vertical="top"/>
    </xf>
    <xf numFmtId="0" fontId="2" fillId="0" borderId="1" xfId="21" applyBorder="1" applyAlignment="1">
      <alignment horizontal="center" vertical="top" wrapText="1"/>
      <protection/>
    </xf>
    <xf numFmtId="0" fontId="2" fillId="0" borderId="7" xfId="21" applyFont="1" applyFill="1" applyBorder="1">
      <alignment/>
      <protection/>
    </xf>
    <xf numFmtId="4" fontId="2" fillId="0" borderId="4" xfId="21" applyNumberFormat="1" applyFont="1" applyBorder="1">
      <alignment/>
      <protection/>
    </xf>
    <xf numFmtId="3" fontId="2" fillId="0" borderId="4" xfId="21" applyNumberFormat="1" applyFont="1" applyBorder="1">
      <alignment/>
      <protection/>
    </xf>
    <xf numFmtId="0" fontId="64" fillId="0" borderId="1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2" fillId="0" borderId="8" xfId="21" applyBorder="1" applyAlignment="1">
      <alignment wrapText="1"/>
      <protection/>
    </xf>
    <xf numFmtId="0" fontId="31" fillId="0" borderId="2" xfId="21" applyFont="1" applyBorder="1" applyAlignment="1">
      <alignment horizontal="left"/>
      <protection/>
    </xf>
    <xf numFmtId="3" fontId="2" fillId="0" borderId="2" xfId="21" applyNumberFormat="1" applyFont="1" applyBorder="1">
      <alignment/>
      <protection/>
    </xf>
    <xf numFmtId="3" fontId="2" fillId="0" borderId="9" xfId="21" applyNumberFormat="1" applyBorder="1">
      <alignment/>
      <protection/>
    </xf>
    <xf numFmtId="0" fontId="0" fillId="0" borderId="13" xfId="0" applyBorder="1" applyAlignment="1">
      <alignment/>
    </xf>
    <xf numFmtId="0" fontId="1" fillId="0" borderId="2" xfId="21" applyFont="1" applyBorder="1">
      <alignment/>
      <protection/>
    </xf>
    <xf numFmtId="4" fontId="0" fillId="0" borderId="23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 indent="1"/>
    </xf>
    <xf numFmtId="0" fontId="0" fillId="0" borderId="6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62" xfId="0" applyFont="1" applyBorder="1" applyAlignment="1">
      <alignment vertical="top"/>
    </xf>
    <xf numFmtId="0" fontId="0" fillId="0" borderId="63" xfId="0" applyFont="1" applyBorder="1" applyAlignment="1">
      <alignment vertical="top"/>
    </xf>
    <xf numFmtId="49" fontId="5" fillId="0" borderId="20" xfId="0" applyNumberFormat="1" applyFont="1" applyBorder="1" applyAlignment="1">
      <alignment horizontal="left" vertical="top"/>
    </xf>
    <xf numFmtId="0" fontId="0" fillId="0" borderId="64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1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49" fontId="19" fillId="0" borderId="33" xfId="26" applyNumberFormat="1" applyFont="1" applyBorder="1" applyAlignment="1">
      <alignment horizontal="left" vertical="top"/>
    </xf>
    <xf numFmtId="44" fontId="19" fillId="0" borderId="64" xfId="26" applyFont="1" applyBorder="1" applyAlignment="1">
      <alignment horizontal="left" vertical="top" wrapText="1"/>
    </xf>
    <xf numFmtId="1" fontId="0" fillId="0" borderId="20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10" fillId="0" borderId="4" xfId="23" applyNumberFormat="1" applyFont="1" applyFill="1" applyBorder="1" applyAlignment="1">
      <alignment horizontal="center" vertical="center" wrapText="1"/>
      <protection/>
    </xf>
    <xf numFmtId="9" fontId="10" fillId="0" borderId="4" xfId="23" applyNumberFormat="1" applyFont="1" applyFill="1" applyBorder="1" applyAlignment="1">
      <alignment horizontal="center" vertical="center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/>
    </xf>
    <xf numFmtId="0" fontId="5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3" fontId="40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39" fillId="2" borderId="1" xfId="0" applyFont="1" applyFill="1" applyBorder="1" applyAlignment="1">
      <alignment/>
    </xf>
    <xf numFmtId="3" fontId="40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top"/>
    </xf>
    <xf numFmtId="0" fontId="10" fillId="0" borderId="33" xfId="0" applyFont="1" applyFill="1" applyBorder="1" applyAlignment="1">
      <alignment horizontal="left" vertical="top"/>
    </xf>
    <xf numFmtId="3" fontId="10" fillId="0" borderId="20" xfId="0" applyNumberFormat="1" applyFont="1" applyFill="1" applyBorder="1" applyAlignment="1">
      <alignment horizontal="center" vertical="top"/>
    </xf>
    <xf numFmtId="3" fontId="0" fillId="0" borderId="20" xfId="0" applyNumberFormat="1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vertical="top"/>
    </xf>
    <xf numFmtId="3" fontId="0" fillId="0" borderId="20" xfId="0" applyNumberFormat="1" applyFont="1" applyFill="1" applyBorder="1" applyAlignment="1">
      <alignment vertical="top"/>
    </xf>
    <xf numFmtId="0" fontId="10" fillId="0" borderId="33" xfId="0" applyFont="1" applyFill="1" applyBorder="1" applyAlignment="1">
      <alignment vertical="top" wrapText="1"/>
    </xf>
    <xf numFmtId="0" fontId="19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3" fontId="0" fillId="0" borderId="20" xfId="0" applyNumberFormat="1" applyFont="1" applyFill="1" applyBorder="1" applyAlignment="1">
      <alignment horizontal="center" vertical="top"/>
    </xf>
    <xf numFmtId="0" fontId="0" fillId="0" borderId="36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horizontal="center" vertical="top"/>
    </xf>
    <xf numFmtId="0" fontId="39" fillId="2" borderId="22" xfId="0" applyFont="1" applyFill="1" applyBorder="1" applyAlignment="1">
      <alignment vertical="top"/>
    </xf>
    <xf numFmtId="3" fontId="40" fillId="2" borderId="22" xfId="0" applyNumberFormat="1" applyFont="1" applyFill="1" applyBorder="1" applyAlignment="1">
      <alignment horizontal="center" vertical="top"/>
    </xf>
    <xf numFmtId="3" fontId="2" fillId="2" borderId="22" xfId="0" applyNumberFormat="1" applyFont="1" applyFill="1" applyBorder="1" applyAlignment="1">
      <alignment horizontal="center" vertical="top"/>
    </xf>
    <xf numFmtId="0" fontId="5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vertical="top"/>
    </xf>
    <xf numFmtId="3" fontId="40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right"/>
    </xf>
    <xf numFmtId="4" fontId="0" fillId="0" borderId="5" xfId="0" applyNumberFormat="1" applyFont="1" applyBorder="1" applyAlignment="1">
      <alignment/>
    </xf>
    <xf numFmtId="4" fontId="21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center" vertical="top"/>
    </xf>
    <xf numFmtId="0" fontId="30" fillId="0" borderId="4" xfId="23" applyFont="1" applyFill="1" applyBorder="1" applyAlignment="1">
      <alignment horizontal="center"/>
      <protection/>
    </xf>
    <xf numFmtId="0" fontId="31" fillId="0" borderId="6" xfId="23" applyFont="1" applyFill="1" applyBorder="1" applyAlignment="1">
      <alignment horizontal="center" vertical="center"/>
      <protection/>
    </xf>
    <xf numFmtId="4" fontId="32" fillId="0" borderId="4" xfId="23" applyNumberFormat="1" applyFont="1" applyFill="1" applyBorder="1" applyAlignment="1">
      <alignment horizontal="center" vertical="center" wrapText="1"/>
      <protection/>
    </xf>
    <xf numFmtId="4" fontId="32" fillId="0" borderId="7" xfId="23" applyNumberFormat="1" applyFont="1" applyFill="1" applyBorder="1" applyAlignment="1">
      <alignment horizontal="center" wrapText="1"/>
      <protection/>
    </xf>
    <xf numFmtId="4" fontId="32" fillId="0" borderId="4" xfId="23" applyNumberFormat="1" applyFont="1" applyFill="1" applyBorder="1" applyAlignment="1">
      <alignment horizontal="center"/>
      <protection/>
    </xf>
    <xf numFmtId="0" fontId="32" fillId="0" borderId="4" xfId="23" applyFont="1" applyFill="1" applyBorder="1">
      <alignment/>
      <protection/>
    </xf>
    <xf numFmtId="0" fontId="10" fillId="0" borderId="4" xfId="23" applyFont="1" applyFill="1" applyBorder="1">
      <alignment/>
      <protection/>
    </xf>
    <xf numFmtId="0" fontId="32" fillId="0" borderId="4" xfId="23" applyFont="1" applyFill="1" applyBorder="1" applyAlignment="1">
      <alignment/>
      <protection/>
    </xf>
    <xf numFmtId="0" fontId="0" fillId="0" borderId="0" xfId="0" applyFill="1" applyAlignment="1">
      <alignment/>
    </xf>
    <xf numFmtId="0" fontId="30" fillId="0" borderId="15" xfId="23" applyFont="1" applyFill="1" applyBorder="1">
      <alignment/>
      <protection/>
    </xf>
    <xf numFmtId="0" fontId="30" fillId="0" borderId="0" xfId="23" applyFont="1" applyFill="1" applyBorder="1" applyAlignment="1">
      <alignment horizontal="left" vertical="center"/>
      <protection/>
    </xf>
    <xf numFmtId="4" fontId="30" fillId="0" borderId="15" xfId="23" applyNumberFormat="1" applyFont="1" applyFill="1" applyBorder="1" applyAlignment="1">
      <alignment horizontal="center" vertical="center" wrapText="1"/>
      <protection/>
    </xf>
    <xf numFmtId="4" fontId="2" fillId="0" borderId="13" xfId="23" applyNumberFormat="1" applyFont="1" applyFill="1" applyBorder="1" applyAlignment="1">
      <alignment horizontal="center" wrapText="1"/>
      <protection/>
    </xf>
    <xf numFmtId="4" fontId="32" fillId="0" borderId="15" xfId="23" applyNumberFormat="1" applyFont="1" applyFill="1" applyBorder="1" applyAlignment="1">
      <alignment horizontal="center"/>
      <protection/>
    </xf>
    <xf numFmtId="0" fontId="32" fillId="0" borderId="15" xfId="23" applyFont="1" applyFill="1" applyBorder="1">
      <alignment/>
      <protection/>
    </xf>
    <xf numFmtId="0" fontId="10" fillId="0" borderId="15" xfId="23" applyFont="1" applyFill="1" applyBorder="1">
      <alignment/>
      <protection/>
    </xf>
    <xf numFmtId="0" fontId="32" fillId="0" borderId="15" xfId="23" applyFont="1" applyFill="1" applyBorder="1" applyAlignment="1">
      <alignment/>
      <protection/>
    </xf>
    <xf numFmtId="0" fontId="33" fillId="0" borderId="0" xfId="23" applyFont="1" applyFill="1" applyBorder="1" applyAlignment="1">
      <alignment horizontal="left" vertical="center"/>
      <protection/>
    </xf>
    <xf numFmtId="4" fontId="30" fillId="0" borderId="13" xfId="23" applyNumberFormat="1" applyFont="1" applyFill="1" applyBorder="1" applyAlignment="1">
      <alignment horizontal="center" wrapText="1"/>
      <protection/>
    </xf>
    <xf numFmtId="0" fontId="30" fillId="0" borderId="5" xfId="23" applyFont="1" applyFill="1" applyBorder="1">
      <alignment/>
      <protection/>
    </xf>
    <xf numFmtId="0" fontId="30" fillId="0" borderId="10" xfId="23" applyFont="1" applyFill="1" applyBorder="1" applyAlignment="1">
      <alignment horizontal="left" vertical="center"/>
      <protection/>
    </xf>
    <xf numFmtId="4" fontId="30" fillId="0" borderId="5" xfId="23" applyNumberFormat="1" applyFont="1" applyFill="1" applyBorder="1" applyAlignment="1">
      <alignment horizontal="center" vertical="center" wrapText="1"/>
      <protection/>
    </xf>
    <xf numFmtId="4" fontId="30" fillId="0" borderId="9" xfId="23" applyNumberFormat="1" applyFont="1" applyFill="1" applyBorder="1" applyAlignment="1">
      <alignment horizontal="center" wrapText="1"/>
      <protection/>
    </xf>
    <xf numFmtId="0" fontId="34" fillId="0" borderId="5" xfId="23" applyFont="1" applyFill="1" applyBorder="1">
      <alignment/>
      <protection/>
    </xf>
    <xf numFmtId="0" fontId="34" fillId="0" borderId="10" xfId="23" applyFont="1" applyFill="1" applyBorder="1" applyAlignment="1">
      <alignment horizontal="left" vertical="center"/>
      <protection/>
    </xf>
    <xf numFmtId="1" fontId="34" fillId="0" borderId="5" xfId="23" applyNumberFormat="1" applyFont="1" applyFill="1" applyBorder="1" applyAlignment="1">
      <alignment horizontal="center" vertical="center" wrapText="1"/>
      <protection/>
    </xf>
    <xf numFmtId="1" fontId="34" fillId="0" borderId="9" xfId="23" applyNumberFormat="1" applyFont="1" applyFill="1" applyBorder="1" applyAlignment="1">
      <alignment horizontal="center" wrapText="1"/>
      <protection/>
    </xf>
    <xf numFmtId="1" fontId="35" fillId="0" borderId="1" xfId="23" applyNumberFormat="1" applyFont="1" applyFill="1" applyBorder="1" applyAlignment="1">
      <alignment horizontal="center"/>
      <protection/>
    </xf>
    <xf numFmtId="0" fontId="30" fillId="0" borderId="1" xfId="23" applyFont="1" applyFill="1" applyBorder="1" applyAlignment="1">
      <alignment horizontal="center"/>
      <protection/>
    </xf>
    <xf numFmtId="0" fontId="32" fillId="0" borderId="2" xfId="23" applyFont="1" applyFill="1" applyBorder="1" applyAlignment="1">
      <alignment horizontal="left" vertical="center" wrapText="1"/>
      <protection/>
    </xf>
    <xf numFmtId="0" fontId="30" fillId="0" borderId="1" xfId="23" applyNumberFormat="1" applyFont="1" applyFill="1" applyBorder="1" applyAlignment="1">
      <alignment horizontal="center" vertical="center" wrapText="1"/>
      <protection/>
    </xf>
    <xf numFmtId="0" fontId="32" fillId="0" borderId="1" xfId="23" applyNumberFormat="1" applyFont="1" applyFill="1" applyBorder="1" applyAlignment="1">
      <alignment horizontal="center" wrapText="1"/>
      <protection/>
    </xf>
    <xf numFmtId="0" fontId="2" fillId="0" borderId="1" xfId="23" applyFill="1" applyBorder="1">
      <alignment/>
      <protection/>
    </xf>
    <xf numFmtId="0" fontId="2" fillId="0" borderId="1" xfId="23" applyFill="1" applyBorder="1" applyAlignment="1">
      <alignment horizontal="center"/>
      <protection/>
    </xf>
    <xf numFmtId="0" fontId="32" fillId="0" borderId="2" xfId="23" applyFont="1" applyFill="1" applyBorder="1" applyAlignment="1">
      <alignment horizontal="left" vertical="center" wrapText="1"/>
      <protection/>
    </xf>
    <xf numFmtId="0" fontId="32" fillId="0" borderId="1" xfId="23" applyFont="1" applyFill="1" applyBorder="1" applyAlignment="1">
      <alignment horizontal="left" vertical="center" wrapText="1"/>
      <protection/>
    </xf>
    <xf numFmtId="0" fontId="30" fillId="0" borderId="0" xfId="23" applyFont="1" applyFill="1">
      <alignment/>
      <protection/>
    </xf>
    <xf numFmtId="0" fontId="30" fillId="0" borderId="0" xfId="23" applyFont="1" applyFill="1" applyAlignment="1">
      <alignment/>
      <protection/>
    </xf>
    <xf numFmtId="0" fontId="30" fillId="0" borderId="0" xfId="23" applyFont="1" applyFill="1" applyAlignment="1">
      <alignment horizontal="center"/>
      <protection/>
    </xf>
    <xf numFmtId="0" fontId="30" fillId="0" borderId="0" xfId="23" applyFont="1" applyFill="1" applyAlignment="1">
      <alignment wrapText="1"/>
      <protection/>
    </xf>
    <xf numFmtId="0" fontId="2" fillId="0" borderId="0" xfId="23" applyFont="1" applyFill="1">
      <alignment/>
      <protection/>
    </xf>
    <xf numFmtId="0" fontId="30" fillId="0" borderId="2" xfId="23" applyFont="1" applyFill="1" applyBorder="1" applyAlignment="1">
      <alignment/>
      <protection/>
    </xf>
    <xf numFmtId="4" fontId="33" fillId="0" borderId="23" xfId="23" applyNumberFormat="1" applyFont="1" applyFill="1" applyBorder="1" applyAlignment="1">
      <alignment horizontal="center"/>
      <protection/>
    </xf>
    <xf numFmtId="4" fontId="37" fillId="0" borderId="5" xfId="23" applyNumberFormat="1" applyFont="1" applyBorder="1" applyAlignment="1">
      <alignment horizontal="center" vertical="top"/>
      <protection/>
    </xf>
    <xf numFmtId="0" fontId="13" fillId="0" borderId="3" xfId="0" applyFont="1" applyBorder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70" fillId="0" borderId="0" xfId="20" applyFont="1">
      <alignment/>
      <protection/>
    </xf>
    <xf numFmtId="0" fontId="0" fillId="0" borderId="0" xfId="20" applyBorder="1">
      <alignment/>
      <protection/>
    </xf>
    <xf numFmtId="168" fontId="0" fillId="0" borderId="0" xfId="20" applyNumberFormat="1" applyBorder="1">
      <alignment/>
      <protection/>
    </xf>
    <xf numFmtId="0" fontId="21" fillId="0" borderId="0" xfId="20" applyFont="1">
      <alignment/>
      <protection/>
    </xf>
    <xf numFmtId="0" fontId="33" fillId="0" borderId="3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44" fontId="50" fillId="0" borderId="2" xfId="26" applyFont="1" applyBorder="1" applyAlignment="1">
      <alignment horizontal="center" vertical="center" wrapText="1"/>
    </xf>
    <xf numFmtId="44" fontId="50" fillId="0" borderId="3" xfId="26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7" fillId="0" borderId="2" xfId="21" applyFont="1" applyBorder="1" applyAlignment="1">
      <alignment horizontal="center"/>
      <protection/>
    </xf>
    <xf numFmtId="0" fontId="17" fillId="0" borderId="8" xfId="21" applyFont="1" applyBorder="1" applyAlignment="1">
      <alignment horizontal="center"/>
      <protection/>
    </xf>
    <xf numFmtId="0" fontId="2" fillId="0" borderId="2" xfId="21" applyFont="1" applyBorder="1" applyAlignment="1">
      <alignment horizontal="left" vertical="top"/>
      <protection/>
    </xf>
    <xf numFmtId="0" fontId="0" fillId="0" borderId="8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" fillId="0" borderId="2" xfId="21" applyFont="1" applyBorder="1" applyAlignment="1">
      <alignment horizontal="center" vertical="top" wrapText="1"/>
      <protection/>
    </xf>
    <xf numFmtId="0" fontId="1" fillId="0" borderId="8" xfId="21" applyFont="1" applyBorder="1" applyAlignment="1">
      <alignment horizontal="center" vertical="top" wrapText="1"/>
      <protection/>
    </xf>
    <xf numFmtId="0" fontId="2" fillId="0" borderId="1" xfId="21" applyBorder="1" applyAlignment="1">
      <alignment horizontal="center" vertical="top"/>
      <protection/>
    </xf>
    <xf numFmtId="0" fontId="2" fillId="0" borderId="7" xfId="21" applyFont="1" applyBorder="1" applyAlignment="1">
      <alignment horizontal="left" vertical="top" wrapText="1"/>
      <protection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2" xfId="21" applyFont="1" applyBorder="1" applyAlignment="1">
      <alignment horizontal="left" vertical="top" wrapText="1"/>
      <protection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2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left" vertical="top" wrapText="1"/>
      <protection/>
    </xf>
    <xf numFmtId="0" fontId="2" fillId="0" borderId="1" xfId="21" applyBorder="1" applyAlignment="1">
      <alignment horizontal="left" vertical="top" wrapText="1"/>
      <protection/>
    </xf>
    <xf numFmtId="0" fontId="2" fillId="0" borderId="1" xfId="21" applyBorder="1" applyAlignment="1">
      <alignment horizontal="left" vertical="top"/>
      <protection/>
    </xf>
    <xf numFmtId="0" fontId="2" fillId="0" borderId="6" xfId="21" applyBorder="1" applyAlignment="1">
      <alignment horizontal="left" vertical="top" wrapText="1"/>
      <protection/>
    </xf>
    <xf numFmtId="0" fontId="2" fillId="0" borderId="12" xfId="21" applyBorder="1" applyAlignment="1">
      <alignment horizontal="left" vertical="top" wrapText="1"/>
      <protection/>
    </xf>
    <xf numFmtId="0" fontId="2" fillId="0" borderId="13" xfId="21" applyBorder="1" applyAlignment="1">
      <alignment horizontal="left" vertical="top" wrapText="1"/>
      <protection/>
    </xf>
    <xf numFmtId="0" fontId="2" fillId="0" borderId="0" xfId="21" applyBorder="1" applyAlignment="1">
      <alignment horizontal="left" vertical="top" wrapText="1"/>
      <protection/>
    </xf>
    <xf numFmtId="0" fontId="2" fillId="0" borderId="14" xfId="21" applyBorder="1" applyAlignment="1">
      <alignment horizontal="left" vertical="top" wrapText="1"/>
      <protection/>
    </xf>
    <xf numFmtId="0" fontId="2" fillId="0" borderId="9" xfId="21" applyBorder="1" applyAlignment="1">
      <alignment horizontal="left" vertical="top" wrapText="1"/>
      <protection/>
    </xf>
    <xf numFmtId="0" fontId="2" fillId="0" borderId="10" xfId="21" applyBorder="1" applyAlignment="1">
      <alignment horizontal="left" vertical="top" wrapText="1"/>
      <protection/>
    </xf>
    <xf numFmtId="0" fontId="2" fillId="0" borderId="11" xfId="21" applyBorder="1" applyAlignment="1">
      <alignment horizontal="left" vertical="top" wrapText="1"/>
      <protection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2" xfId="21" applyFont="1" applyBorder="1" applyAlignment="1">
      <alignment horizontal="left" vertical="top" wrapText="1"/>
      <protection/>
    </xf>
    <xf numFmtId="0" fontId="2" fillId="0" borderId="8" xfId="21" applyBorder="1" applyAlignment="1">
      <alignment horizontal="left" vertical="top" wrapText="1"/>
      <protection/>
    </xf>
    <xf numFmtId="0" fontId="2" fillId="0" borderId="3" xfId="21" applyBorder="1" applyAlignment="1">
      <alignment horizontal="left" vertical="top" wrapText="1"/>
      <protection/>
    </xf>
    <xf numFmtId="0" fontId="0" fillId="0" borderId="6" xfId="0" applyBorder="1" applyAlignment="1">
      <alignment vertical="top"/>
    </xf>
    <xf numFmtId="0" fontId="17" fillId="0" borderId="2" xfId="21" applyFont="1" applyBorder="1" applyAlignment="1">
      <alignment horizontal="center" vertical="top" wrapText="1"/>
      <protection/>
    </xf>
    <xf numFmtId="0" fontId="17" fillId="0" borderId="8" xfId="21" applyFont="1" applyBorder="1" applyAlignment="1">
      <alignment horizontal="center" vertical="top" wrapText="1"/>
      <protection/>
    </xf>
    <xf numFmtId="0" fontId="2" fillId="0" borderId="8" xfId="21" applyFont="1" applyBorder="1" applyAlignment="1">
      <alignment horizontal="left" vertical="top" wrapText="1"/>
      <protection/>
    </xf>
    <xf numFmtId="0" fontId="2" fillId="0" borderId="3" xfId="21" applyFont="1" applyBorder="1" applyAlignment="1">
      <alignment horizontal="left" vertical="top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2" fillId="0" borderId="0" xfId="21" applyAlignment="1">
      <alignment horizontal="center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2" fillId="0" borderId="0" xfId="21" applyAlignment="1">
      <alignment horizontal="left" vertical="center" wrapText="1"/>
      <protection/>
    </xf>
    <xf numFmtId="0" fontId="2" fillId="0" borderId="69" xfId="21" applyBorder="1" applyAlignment="1">
      <alignment horizontal="center"/>
      <protection/>
    </xf>
    <xf numFmtId="0" fontId="2" fillId="0" borderId="55" xfId="21" applyBorder="1" applyAlignment="1">
      <alignment/>
      <protection/>
    </xf>
    <xf numFmtId="0" fontId="1" fillId="0" borderId="13" xfId="21" applyFont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4" fontId="10" fillId="5" borderId="4" xfId="23" applyNumberFormat="1" applyFont="1" applyFill="1" applyBorder="1" applyAlignment="1">
      <alignment horizontal="center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49" fontId="19" fillId="0" borderId="37" xfId="0" applyNumberFormat="1" applyFont="1" applyBorder="1" applyAlignment="1">
      <alignment horizontal="left" vertical="top" wrapText="1"/>
    </xf>
    <xf numFmtId="49" fontId="19" fillId="0" borderId="61" xfId="0" applyNumberFormat="1" applyFont="1" applyBorder="1" applyAlignment="1">
      <alignment horizontal="left" vertical="top" wrapText="1"/>
    </xf>
    <xf numFmtId="49" fontId="19" fillId="0" borderId="70" xfId="0" applyNumberFormat="1" applyFont="1" applyBorder="1" applyAlignment="1">
      <alignment horizontal="left" vertical="top" wrapText="1"/>
    </xf>
    <xf numFmtId="49" fontId="19" fillId="0" borderId="7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19" fillId="0" borderId="20" xfId="0" applyNumberFormat="1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64" xfId="0" applyFont="1" applyBorder="1" applyAlignment="1">
      <alignment horizontal="left" vertical="top" wrapText="1"/>
    </xf>
    <xf numFmtId="49" fontId="19" fillId="0" borderId="64" xfId="0" applyNumberFormat="1" applyFont="1" applyBorder="1" applyAlignment="1">
      <alignment horizontal="left" vertical="top" wrapText="1"/>
    </xf>
    <xf numFmtId="44" fontId="19" fillId="0" borderId="73" xfId="26" applyFont="1" applyBorder="1" applyAlignment="1">
      <alignment horizontal="left" vertical="top" wrapText="1"/>
    </xf>
    <xf numFmtId="44" fontId="19" fillId="0" borderId="3" xfId="26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3" applyFont="1" applyAlignment="1">
      <alignment horizontal="center" vertical="center" wrapText="1"/>
      <protection/>
    </xf>
    <xf numFmtId="4" fontId="4" fillId="5" borderId="4" xfId="23" applyNumberFormat="1" applyFont="1" applyFill="1" applyBorder="1" applyAlignment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26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4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Normalny_Hematologia " xfId="21"/>
    <cellStyle name="Normalny_Laboratorium 2014-15 z cenami" xfId="22"/>
    <cellStyle name="Normalny_Pakiety 1do 8 na rok 2009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165"/>
  <sheetViews>
    <sheetView workbookViewId="0" topLeftCell="A79">
      <selection activeCell="C96" sqref="C96"/>
    </sheetView>
  </sheetViews>
  <sheetFormatPr defaultColWidth="9.00390625" defaultRowHeight="12.75"/>
  <cols>
    <col min="1" max="1" width="4.625" style="0" customWidth="1"/>
    <col min="2" max="2" width="47.875" style="0" customWidth="1"/>
    <col min="3" max="3" width="22.375" style="0" customWidth="1"/>
    <col min="4" max="4" width="11.625" style="0" customWidth="1"/>
  </cols>
  <sheetData>
    <row r="1" spans="1:3" ht="12.75">
      <c r="A1" s="331" t="s">
        <v>306</v>
      </c>
      <c r="C1" s="5" t="s">
        <v>237</v>
      </c>
    </row>
    <row r="2" spans="1:4" ht="12.75">
      <c r="A2" s="330" t="s">
        <v>302</v>
      </c>
      <c r="B2" s="313"/>
      <c r="D2" s="5"/>
    </row>
    <row r="3" ht="12.75" customHeight="1">
      <c r="A3" s="331" t="s">
        <v>303</v>
      </c>
    </row>
    <row r="4" spans="1:4" ht="12.75">
      <c r="A4" s="104"/>
      <c r="B4" s="911" t="s">
        <v>628</v>
      </c>
      <c r="C4" s="912"/>
      <c r="D4" s="912"/>
    </row>
    <row r="5" spans="1:4" ht="35.25" customHeight="1">
      <c r="A5" s="104"/>
      <c r="B5" s="912"/>
      <c r="C5" s="912"/>
      <c r="D5" s="912"/>
    </row>
    <row r="6" spans="1:4" ht="14.25">
      <c r="A6" s="82"/>
      <c r="B6" s="105"/>
      <c r="C6" s="82"/>
      <c r="D6" s="83"/>
    </row>
    <row r="7" spans="1:4" ht="17.25">
      <c r="A7" s="82"/>
      <c r="B7" s="157" t="s">
        <v>414</v>
      </c>
      <c r="C7" s="85"/>
      <c r="D7" s="106"/>
    </row>
    <row r="8" spans="1:4" ht="15">
      <c r="A8" s="6"/>
      <c r="B8" s="6"/>
      <c r="C8" s="6"/>
      <c r="D8" s="6"/>
    </row>
    <row r="9" spans="1:4" ht="12.75">
      <c r="A9" s="88"/>
      <c r="B9" s="9" t="s">
        <v>415</v>
      </c>
      <c r="C9" s="913" t="s">
        <v>228</v>
      </c>
      <c r="D9" s="914"/>
    </row>
    <row r="10" spans="1:4" ht="15">
      <c r="A10" s="915" t="s">
        <v>344</v>
      </c>
      <c r="B10" s="916"/>
      <c r="C10" s="916"/>
      <c r="D10" s="917"/>
    </row>
    <row r="11" spans="1:4" ht="26.25">
      <c r="A11" s="86" t="s">
        <v>337</v>
      </c>
      <c r="B11" s="9" t="s">
        <v>345</v>
      </c>
      <c r="C11" s="87" t="s">
        <v>416</v>
      </c>
      <c r="D11" s="9" t="s">
        <v>417</v>
      </c>
    </row>
    <row r="12" spans="1:4" ht="18" customHeight="1">
      <c r="A12" s="86">
        <v>1</v>
      </c>
      <c r="B12" s="86" t="s">
        <v>331</v>
      </c>
      <c r="C12" s="7" t="s">
        <v>347</v>
      </c>
      <c r="D12" s="92"/>
    </row>
    <row r="13" spans="1:4" ht="26.25">
      <c r="A13" s="86">
        <v>2</v>
      </c>
      <c r="B13" s="86" t="s">
        <v>418</v>
      </c>
      <c r="C13" s="7" t="s">
        <v>347</v>
      </c>
      <c r="D13" s="88"/>
    </row>
    <row r="14" spans="1:4" ht="26.25">
      <c r="A14" s="86">
        <v>3</v>
      </c>
      <c r="B14" s="86" t="s">
        <v>584</v>
      </c>
      <c r="C14" s="7" t="s">
        <v>347</v>
      </c>
      <c r="D14" s="88"/>
    </row>
    <row r="15" spans="1:4" ht="12.75">
      <c r="A15" s="918">
        <v>4</v>
      </c>
      <c r="B15" s="89" t="s">
        <v>419</v>
      </c>
      <c r="C15" s="920" t="s">
        <v>347</v>
      </c>
      <c r="D15" s="921"/>
    </row>
    <row r="16" spans="1:4" ht="39">
      <c r="A16" s="919"/>
      <c r="B16" s="86" t="s">
        <v>420</v>
      </c>
      <c r="C16" s="919"/>
      <c r="D16" s="919"/>
    </row>
    <row r="17" spans="1:4" ht="12.75">
      <c r="A17" s="86">
        <v>5</v>
      </c>
      <c r="B17" s="86" t="s">
        <v>421</v>
      </c>
      <c r="C17" s="7" t="s">
        <v>347</v>
      </c>
      <c r="D17" s="91"/>
    </row>
    <row r="18" spans="1:4" ht="12.75">
      <c r="A18" s="86">
        <v>6</v>
      </c>
      <c r="B18" s="89" t="s">
        <v>422</v>
      </c>
      <c r="C18" s="7" t="s">
        <v>347</v>
      </c>
      <c r="D18" s="92"/>
    </row>
    <row r="19" spans="1:4" ht="12.75">
      <c r="A19" s="86">
        <v>7</v>
      </c>
      <c r="B19" s="89" t="s">
        <v>423</v>
      </c>
      <c r="C19" s="7" t="s">
        <v>347</v>
      </c>
      <c r="D19" s="92"/>
    </row>
    <row r="20" spans="1:4" ht="26.25">
      <c r="A20" s="89">
        <v>8</v>
      </c>
      <c r="B20" s="93" t="s">
        <v>424</v>
      </c>
      <c r="C20" s="94" t="s">
        <v>347</v>
      </c>
      <c r="D20" s="88"/>
    </row>
    <row r="21" spans="1:4" ht="12.75">
      <c r="A21" s="918">
        <v>9</v>
      </c>
      <c r="B21" s="287" t="s">
        <v>425</v>
      </c>
      <c r="C21" s="94"/>
      <c r="D21" s="88"/>
    </row>
    <row r="22" spans="1:4" ht="12.75">
      <c r="A22" s="929"/>
      <c r="B22" s="89" t="s">
        <v>426</v>
      </c>
      <c r="C22" s="96" t="s">
        <v>347</v>
      </c>
      <c r="D22" s="97"/>
    </row>
    <row r="23" spans="1:4" ht="12.75">
      <c r="A23" s="929"/>
      <c r="B23" s="95" t="s">
        <v>427</v>
      </c>
      <c r="C23" s="96" t="s">
        <v>347</v>
      </c>
      <c r="D23" s="97"/>
    </row>
    <row r="24" spans="1:4" ht="12.75">
      <c r="A24" s="929"/>
      <c r="B24" s="95" t="s">
        <v>428</v>
      </c>
      <c r="C24" s="96" t="s">
        <v>347</v>
      </c>
      <c r="D24" s="97"/>
    </row>
    <row r="25" spans="1:4" ht="12.75">
      <c r="A25" s="919"/>
      <c r="B25" s="98" t="s">
        <v>429</v>
      </c>
      <c r="C25" s="99" t="s">
        <v>347</v>
      </c>
      <c r="D25" s="91"/>
    </row>
    <row r="26" spans="1:4" ht="12.75">
      <c r="A26" s="86">
        <v>10</v>
      </c>
      <c r="B26" s="86" t="s">
        <v>430</v>
      </c>
      <c r="C26" s="99" t="s">
        <v>347</v>
      </c>
      <c r="D26" s="91"/>
    </row>
    <row r="27" spans="1:4" ht="12.75">
      <c r="A27" s="86">
        <v>11</v>
      </c>
      <c r="B27" s="86" t="s">
        <v>431</v>
      </c>
      <c r="C27" s="7" t="s">
        <v>347</v>
      </c>
      <c r="D27" s="92"/>
    </row>
    <row r="28" spans="1:4" ht="26.25">
      <c r="A28" s="86">
        <v>12</v>
      </c>
      <c r="B28" s="86" t="s">
        <v>432</v>
      </c>
      <c r="C28" s="7" t="s">
        <v>347</v>
      </c>
      <c r="D28" s="92"/>
    </row>
    <row r="29" spans="1:4" ht="12.75">
      <c r="A29" s="86">
        <v>13</v>
      </c>
      <c r="B29" s="86" t="s">
        <v>352</v>
      </c>
      <c r="C29" s="7" t="s">
        <v>347</v>
      </c>
      <c r="D29" s="92"/>
    </row>
    <row r="30" spans="1:4" ht="26.25">
      <c r="A30" s="86">
        <v>14</v>
      </c>
      <c r="B30" s="86" t="s">
        <v>433</v>
      </c>
      <c r="C30" s="7" t="s">
        <v>347</v>
      </c>
      <c r="D30" s="92"/>
    </row>
    <row r="31" spans="1:4" ht="66">
      <c r="A31" s="86">
        <v>15</v>
      </c>
      <c r="B31" s="86" t="s">
        <v>156</v>
      </c>
      <c r="C31" s="7" t="s">
        <v>347</v>
      </c>
      <c r="D31" s="92"/>
    </row>
    <row r="32" spans="1:4" ht="12.75">
      <c r="A32" s="86">
        <v>16</v>
      </c>
      <c r="B32" s="86" t="s">
        <v>434</v>
      </c>
      <c r="C32" s="7" t="s">
        <v>347</v>
      </c>
      <c r="D32" s="92"/>
    </row>
    <row r="33" spans="1:4" ht="12.75">
      <c r="A33" s="86">
        <v>17</v>
      </c>
      <c r="B33" s="86" t="s">
        <v>75</v>
      </c>
      <c r="C33" s="7" t="s">
        <v>347</v>
      </c>
      <c r="D33" s="92"/>
    </row>
    <row r="34" spans="1:4" ht="26.25">
      <c r="A34" s="86">
        <v>18</v>
      </c>
      <c r="B34" s="86" t="s">
        <v>435</v>
      </c>
      <c r="C34" s="7" t="s">
        <v>347</v>
      </c>
      <c r="D34" s="92"/>
    </row>
    <row r="35" spans="1:4" ht="39">
      <c r="A35" s="86">
        <v>19</v>
      </c>
      <c r="B35" s="86" t="s">
        <v>76</v>
      </c>
      <c r="C35" s="7" t="s">
        <v>347</v>
      </c>
      <c r="D35" s="92"/>
    </row>
    <row r="36" spans="1:4" ht="12.75">
      <c r="A36" s="86">
        <v>20</v>
      </c>
      <c r="B36" s="86" t="s">
        <v>322</v>
      </c>
      <c r="C36" s="9" t="s">
        <v>347</v>
      </c>
      <c r="D36" s="286"/>
    </row>
    <row r="37" spans="1:4" ht="12.75">
      <c r="A37" s="104"/>
      <c r="B37" s="104"/>
      <c r="C37" s="104"/>
      <c r="D37" s="104"/>
    </row>
    <row r="38" spans="1:4" ht="12.75">
      <c r="A38" s="930" t="s">
        <v>79</v>
      </c>
      <c r="B38" s="931"/>
      <c r="C38" s="931"/>
      <c r="D38" s="932"/>
    </row>
    <row r="39" spans="1:4" ht="12.75">
      <c r="A39" s="90" t="s">
        <v>337</v>
      </c>
      <c r="B39" s="107" t="s">
        <v>361</v>
      </c>
      <c r="C39" s="107"/>
      <c r="D39" s="107" t="s">
        <v>80</v>
      </c>
    </row>
    <row r="40" spans="1:4" ht="26.25">
      <c r="A40" s="86">
        <v>1</v>
      </c>
      <c r="B40" s="86" t="s">
        <v>436</v>
      </c>
      <c r="C40" s="10" t="s">
        <v>365</v>
      </c>
      <c r="D40" s="9"/>
    </row>
    <row r="41" spans="1:4" ht="12.75">
      <c r="A41" s="86">
        <v>2</v>
      </c>
      <c r="B41" s="86" t="s">
        <v>437</v>
      </c>
      <c r="C41" s="10" t="s">
        <v>365</v>
      </c>
      <c r="D41" s="9"/>
    </row>
    <row r="42" spans="1:4" ht="26.25">
      <c r="A42" s="86">
        <v>3</v>
      </c>
      <c r="B42" s="86" t="s">
        <v>438</v>
      </c>
      <c r="C42" s="10" t="s">
        <v>365</v>
      </c>
      <c r="D42" s="9"/>
    </row>
    <row r="43" spans="1:4" ht="39">
      <c r="A43" s="86">
        <v>4</v>
      </c>
      <c r="B43" s="86" t="s">
        <v>439</v>
      </c>
      <c r="C43" s="10" t="s">
        <v>365</v>
      </c>
      <c r="D43" s="9"/>
    </row>
    <row r="44" spans="1:6" ht="26.25">
      <c r="A44" s="86">
        <v>5</v>
      </c>
      <c r="B44" s="86" t="s">
        <v>440</v>
      </c>
      <c r="C44" s="10" t="s">
        <v>365</v>
      </c>
      <c r="D44" s="9"/>
      <c r="F44" s="316"/>
    </row>
    <row r="45" spans="1:4" ht="12.75">
      <c r="A45" s="86">
        <v>6</v>
      </c>
      <c r="B45" s="86" t="s">
        <v>441</v>
      </c>
      <c r="C45" s="10" t="s">
        <v>365</v>
      </c>
      <c r="D45" s="9"/>
    </row>
    <row r="46" spans="1:4" ht="26.25">
      <c r="A46" s="86">
        <v>7</v>
      </c>
      <c r="B46" s="86" t="s">
        <v>442</v>
      </c>
      <c r="C46" s="10" t="s">
        <v>365</v>
      </c>
      <c r="D46" s="9"/>
    </row>
    <row r="47" spans="1:4" ht="12.75">
      <c r="A47" s="86">
        <v>8</v>
      </c>
      <c r="B47" s="86" t="s">
        <v>443</v>
      </c>
      <c r="C47" s="10" t="s">
        <v>365</v>
      </c>
      <c r="D47" s="86"/>
    </row>
    <row r="48" spans="1:4" ht="12.75">
      <c r="A48" s="86">
        <v>9</v>
      </c>
      <c r="B48" s="86" t="s">
        <v>444</v>
      </c>
      <c r="C48" s="10" t="s">
        <v>365</v>
      </c>
      <c r="D48" s="86"/>
    </row>
    <row r="49" spans="1:4" ht="13.5" thickBot="1">
      <c r="A49" s="86">
        <v>10</v>
      </c>
      <c r="B49" s="86" t="s">
        <v>445</v>
      </c>
      <c r="C49" s="10" t="s">
        <v>365</v>
      </c>
      <c r="D49" s="548" t="s">
        <v>446</v>
      </c>
    </row>
    <row r="50" spans="1:4" ht="13.5" thickBot="1">
      <c r="A50" s="86"/>
      <c r="B50" s="86"/>
      <c r="C50" s="14" t="s">
        <v>81</v>
      </c>
      <c r="D50" s="568"/>
    </row>
    <row r="51" spans="1:4" ht="12.75">
      <c r="A51" s="920"/>
      <c r="B51" s="933"/>
      <c r="C51" s="933"/>
      <c r="D51" s="929"/>
    </row>
    <row r="52" spans="1:7" ht="15">
      <c r="A52" s="565"/>
      <c r="B52" s="566" t="s">
        <v>78</v>
      </c>
      <c r="C52" s="567"/>
      <c r="D52" s="567"/>
      <c r="G52" s="187"/>
    </row>
    <row r="53" spans="1:4" ht="15">
      <c r="A53" s="100"/>
      <c r="B53" s="158" t="s">
        <v>77</v>
      </c>
      <c r="C53" s="4"/>
      <c r="D53" s="4"/>
    </row>
    <row r="54" spans="1:4" ht="12.75">
      <c r="A54" s="100"/>
      <c r="C54" s="104"/>
      <c r="D54" s="104"/>
    </row>
    <row r="55" spans="1:4" ht="12.75">
      <c r="A55" s="100"/>
      <c r="C55" s="104"/>
      <c r="D55" s="104"/>
    </row>
    <row r="56" spans="1:4" ht="12.75">
      <c r="A56" s="100"/>
      <c r="B56" s="104"/>
      <c r="C56" s="104"/>
      <c r="D56" s="104"/>
    </row>
    <row r="57" spans="1:4" ht="15">
      <c r="A57" s="934" t="s">
        <v>447</v>
      </c>
      <c r="B57" s="935"/>
      <c r="C57" s="935"/>
      <c r="D57" s="936"/>
    </row>
    <row r="58" spans="1:4" ht="27" thickBot="1">
      <c r="A58" s="101" t="s">
        <v>337</v>
      </c>
      <c r="B58" s="102" t="s">
        <v>448</v>
      </c>
      <c r="C58" s="102" t="s">
        <v>449</v>
      </c>
      <c r="D58" s="103" t="s">
        <v>363</v>
      </c>
    </row>
    <row r="59" spans="1:4" ht="30.75" customHeight="1">
      <c r="A59" s="550">
        <v>1</v>
      </c>
      <c r="B59" s="551" t="s">
        <v>597</v>
      </c>
      <c r="C59" s="551" t="s">
        <v>450</v>
      </c>
      <c r="D59" s="552"/>
    </row>
    <row r="60" spans="1:4" ht="26.25">
      <c r="A60" s="922">
        <v>2</v>
      </c>
      <c r="B60" s="553" t="s">
        <v>487</v>
      </c>
      <c r="C60" s="553" t="s">
        <v>450</v>
      </c>
      <c r="D60" s="554"/>
    </row>
    <row r="61" spans="1:4" ht="12.75">
      <c r="A61" s="923"/>
      <c r="B61" s="555" t="s">
        <v>488</v>
      </c>
      <c r="C61" s="555" t="s">
        <v>450</v>
      </c>
      <c r="D61" s="556"/>
    </row>
    <row r="62" spans="1:4" ht="12.75">
      <c r="A62" s="923"/>
      <c r="B62" s="555" t="s">
        <v>489</v>
      </c>
      <c r="C62" s="555" t="s">
        <v>450</v>
      </c>
      <c r="D62" s="556"/>
    </row>
    <row r="63" spans="1:4" ht="12.75">
      <c r="A63" s="924"/>
      <c r="B63" s="555" t="s">
        <v>490</v>
      </c>
      <c r="C63" s="555" t="s">
        <v>450</v>
      </c>
      <c r="D63" s="556"/>
    </row>
    <row r="64" spans="1:4" ht="66">
      <c r="A64" s="557">
        <v>3</v>
      </c>
      <c r="B64" s="555" t="s">
        <v>236</v>
      </c>
      <c r="C64" s="555" t="s">
        <v>491</v>
      </c>
      <c r="D64" s="556"/>
    </row>
    <row r="65" spans="1:4" ht="39">
      <c r="A65" s="557">
        <v>4</v>
      </c>
      <c r="B65" s="555" t="s">
        <v>492</v>
      </c>
      <c r="C65" s="555" t="s">
        <v>450</v>
      </c>
      <c r="D65" s="556"/>
    </row>
    <row r="66" spans="1:4" ht="12.75">
      <c r="A66" s="557">
        <v>5</v>
      </c>
      <c r="B66" s="555" t="s">
        <v>493</v>
      </c>
      <c r="C66" s="555" t="s">
        <v>450</v>
      </c>
      <c r="D66" s="556"/>
    </row>
    <row r="67" spans="1:4" ht="12.75">
      <c r="A67" s="925">
        <v>6</v>
      </c>
      <c r="B67" s="555" t="s">
        <v>494</v>
      </c>
      <c r="C67" s="555"/>
      <c r="D67" s="556"/>
    </row>
    <row r="68" spans="1:4" ht="12.75">
      <c r="A68" s="922"/>
      <c r="B68" s="555" t="s">
        <v>495</v>
      </c>
      <c r="C68" s="555" t="s">
        <v>450</v>
      </c>
      <c r="D68" s="556"/>
    </row>
    <row r="69" spans="1:4" ht="12.75">
      <c r="A69" s="926"/>
      <c r="B69" s="555" t="s">
        <v>496</v>
      </c>
      <c r="C69" s="555" t="s">
        <v>450</v>
      </c>
      <c r="D69" s="556"/>
    </row>
    <row r="70" spans="1:4" ht="12.75">
      <c r="A70" s="557">
        <v>7</v>
      </c>
      <c r="B70" s="555" t="s">
        <v>497</v>
      </c>
      <c r="C70" s="555" t="s">
        <v>450</v>
      </c>
      <c r="D70" s="556"/>
    </row>
    <row r="71" spans="1:4" ht="12.75">
      <c r="A71" s="557">
        <v>8</v>
      </c>
      <c r="B71" s="555" t="s">
        <v>498</v>
      </c>
      <c r="C71" s="555" t="s">
        <v>450</v>
      </c>
      <c r="D71" s="556"/>
    </row>
    <row r="72" spans="1:4" ht="26.25">
      <c r="A72" s="557">
        <v>9</v>
      </c>
      <c r="B72" s="555" t="s">
        <v>499</v>
      </c>
      <c r="C72" s="555" t="s">
        <v>450</v>
      </c>
      <c r="D72" s="556"/>
    </row>
    <row r="73" spans="1:4" ht="12.75">
      <c r="A73" s="557">
        <v>10</v>
      </c>
      <c r="B73" s="555" t="s">
        <v>500</v>
      </c>
      <c r="C73" s="555" t="s">
        <v>450</v>
      </c>
      <c r="D73" s="556"/>
    </row>
    <row r="74" spans="1:4" ht="12.75">
      <c r="A74" s="557">
        <v>11</v>
      </c>
      <c r="B74" s="555" t="s">
        <v>501</v>
      </c>
      <c r="C74" s="555" t="s">
        <v>450</v>
      </c>
      <c r="D74" s="556"/>
    </row>
    <row r="75" spans="1:4" ht="12.75">
      <c r="A75" s="557">
        <v>12</v>
      </c>
      <c r="B75" s="555" t="s">
        <v>502</v>
      </c>
      <c r="C75" s="555" t="s">
        <v>450</v>
      </c>
      <c r="D75" s="556"/>
    </row>
    <row r="76" spans="1:4" ht="12.75">
      <c r="A76" s="557">
        <v>13</v>
      </c>
      <c r="B76" s="555" t="s">
        <v>503</v>
      </c>
      <c r="C76" s="555" t="s">
        <v>450</v>
      </c>
      <c r="D76" s="556"/>
    </row>
    <row r="77" spans="1:4" ht="12.75">
      <c r="A77" s="557">
        <v>14</v>
      </c>
      <c r="B77" s="555" t="s">
        <v>504</v>
      </c>
      <c r="C77" s="555" t="s">
        <v>450</v>
      </c>
      <c r="D77" s="556"/>
    </row>
    <row r="78" spans="1:4" ht="26.25">
      <c r="A78" s="557">
        <v>15</v>
      </c>
      <c r="B78" s="555" t="s">
        <v>505</v>
      </c>
      <c r="C78" s="555" t="s">
        <v>450</v>
      </c>
      <c r="D78" s="556"/>
    </row>
    <row r="79" spans="1:4" ht="12.75">
      <c r="A79" s="557">
        <v>16</v>
      </c>
      <c r="B79" s="555" t="s">
        <v>506</v>
      </c>
      <c r="C79" s="555" t="s">
        <v>450</v>
      </c>
      <c r="D79" s="556"/>
    </row>
    <row r="80" spans="1:4" ht="39">
      <c r="A80" s="557">
        <v>17</v>
      </c>
      <c r="B80" s="558" t="s">
        <v>83</v>
      </c>
      <c r="C80" s="555" t="s">
        <v>507</v>
      </c>
      <c r="D80" s="556"/>
    </row>
    <row r="81" spans="1:4" ht="12.75">
      <c r="A81" s="557">
        <v>18</v>
      </c>
      <c r="B81" s="555" t="s">
        <v>84</v>
      </c>
      <c r="C81" s="559" t="s">
        <v>450</v>
      </c>
      <c r="D81" s="556"/>
    </row>
    <row r="82" spans="1:4" ht="26.25">
      <c r="A82" s="557">
        <v>19</v>
      </c>
      <c r="B82" s="560" t="s">
        <v>508</v>
      </c>
      <c r="C82" s="555" t="s">
        <v>450</v>
      </c>
      <c r="D82" s="561"/>
    </row>
    <row r="83" spans="1:4" ht="12.75">
      <c r="A83" s="557">
        <v>20</v>
      </c>
      <c r="B83" s="555" t="s">
        <v>509</v>
      </c>
      <c r="C83" s="553" t="s">
        <v>450</v>
      </c>
      <c r="D83" s="556"/>
    </row>
    <row r="84" spans="1:4" ht="39">
      <c r="A84" s="557">
        <v>21</v>
      </c>
      <c r="B84" s="555" t="s">
        <v>510</v>
      </c>
      <c r="C84" s="555" t="s">
        <v>491</v>
      </c>
      <c r="D84" s="556"/>
    </row>
    <row r="85" spans="1:4" ht="39">
      <c r="A85" s="557">
        <v>22</v>
      </c>
      <c r="B85" s="555" t="s">
        <v>511</v>
      </c>
      <c r="C85" s="555" t="s">
        <v>450</v>
      </c>
      <c r="D85" s="556"/>
    </row>
    <row r="86" spans="1:4" ht="12.75">
      <c r="A86" s="564"/>
      <c r="B86" s="564"/>
      <c r="C86" s="564"/>
      <c r="D86" s="564"/>
    </row>
    <row r="87" spans="1:4" ht="12.75">
      <c r="A87" s="562"/>
      <c r="B87" s="927" t="s">
        <v>82</v>
      </c>
      <c r="C87" s="928"/>
      <c r="D87" s="928"/>
    </row>
    <row r="88" spans="1:4" ht="15">
      <c r="A88" s="562"/>
      <c r="B88" s="569" t="s">
        <v>512</v>
      </c>
      <c r="C88" s="108"/>
      <c r="D88" s="108"/>
    </row>
    <row r="89" spans="1:4" ht="12.75">
      <c r="A89" s="562"/>
      <c r="B89" s="562"/>
      <c r="C89" s="562"/>
      <c r="D89" s="562"/>
    </row>
    <row r="90" spans="1:4" ht="12.75">
      <c r="A90" s="563"/>
      <c r="B90" s="563"/>
      <c r="C90" s="563"/>
      <c r="D90" s="563"/>
    </row>
    <row r="91" spans="1:4" ht="12.75">
      <c r="A91" s="563"/>
      <c r="B91" s="563"/>
      <c r="C91" s="563"/>
      <c r="D91" s="563"/>
    </row>
    <row r="92" spans="1:4" ht="12.75">
      <c r="A92" s="563"/>
      <c r="B92" s="563"/>
      <c r="C92" s="563"/>
      <c r="D92" s="563"/>
    </row>
    <row r="93" spans="1:4" ht="12.75">
      <c r="A93" s="563"/>
      <c r="B93" s="563"/>
      <c r="C93" s="563"/>
      <c r="D93" s="563"/>
    </row>
    <row r="94" spans="1:4" ht="12.75">
      <c r="A94" s="563"/>
      <c r="B94" s="563"/>
      <c r="C94" s="563"/>
      <c r="D94" s="563"/>
    </row>
    <row r="95" spans="1:4" ht="12.75">
      <c r="A95" s="563"/>
      <c r="B95" s="563"/>
      <c r="C95" s="563"/>
      <c r="D95" s="563"/>
    </row>
    <row r="96" spans="1:4" ht="12.75">
      <c r="A96" s="563"/>
      <c r="B96" s="563"/>
      <c r="C96" s="563"/>
      <c r="D96" s="563"/>
    </row>
    <row r="97" spans="1:4" ht="12.75">
      <c r="A97" s="563"/>
      <c r="B97" s="563"/>
      <c r="C97" s="563"/>
      <c r="D97" s="563"/>
    </row>
    <row r="98" spans="1:4" ht="12.75">
      <c r="A98" s="563"/>
      <c r="B98" s="563"/>
      <c r="C98" s="563"/>
      <c r="D98" s="563"/>
    </row>
    <row r="99" spans="1:4" ht="12.75">
      <c r="A99" s="563"/>
      <c r="B99" s="563"/>
      <c r="C99" s="563"/>
      <c r="D99" s="563"/>
    </row>
    <row r="100" spans="1:4" ht="12.75">
      <c r="A100" s="563"/>
      <c r="B100" s="563"/>
      <c r="C100" s="563"/>
      <c r="D100" s="563"/>
    </row>
    <row r="101" spans="1:4" ht="12.75">
      <c r="A101" s="563"/>
      <c r="B101" s="563"/>
      <c r="C101" s="563"/>
      <c r="D101" s="563"/>
    </row>
    <row r="102" spans="1:4" ht="12.75">
      <c r="A102" s="563"/>
      <c r="B102" s="563"/>
      <c r="C102" s="563"/>
      <c r="D102" s="563"/>
    </row>
    <row r="103" spans="1:4" ht="12.75">
      <c r="A103" s="563"/>
      <c r="B103" s="563"/>
      <c r="C103" s="563"/>
      <c r="D103" s="563"/>
    </row>
    <row r="104" spans="1:4" ht="12.75">
      <c r="A104" s="563"/>
      <c r="B104" s="563"/>
      <c r="C104" s="563"/>
      <c r="D104" s="563"/>
    </row>
    <row r="105" spans="1:4" ht="12.75">
      <c r="A105" s="563"/>
      <c r="B105" s="563"/>
      <c r="C105" s="563"/>
      <c r="D105" s="563"/>
    </row>
    <row r="106" spans="1:4" ht="12.75">
      <c r="A106" s="563"/>
      <c r="B106" s="563"/>
      <c r="C106" s="563"/>
      <c r="D106" s="563"/>
    </row>
    <row r="107" spans="1:4" ht="12.75">
      <c r="A107" s="563"/>
      <c r="B107" s="563"/>
      <c r="C107" s="563"/>
      <c r="D107" s="563"/>
    </row>
    <row r="108" spans="1:4" ht="12.75">
      <c r="A108" s="368"/>
      <c r="B108" s="368"/>
      <c r="C108" s="368"/>
      <c r="D108" s="368"/>
    </row>
    <row r="109" spans="1:4" ht="12.75">
      <c r="A109" s="368"/>
      <c r="B109" s="368"/>
      <c r="C109" s="368"/>
      <c r="D109" s="368"/>
    </row>
    <row r="110" spans="1:4" ht="12.75">
      <c r="A110" s="368"/>
      <c r="B110" s="368"/>
      <c r="C110" s="368"/>
      <c r="D110" s="368"/>
    </row>
    <row r="111" spans="1:4" ht="12.75">
      <c r="A111" s="368"/>
      <c r="B111" s="368"/>
      <c r="C111" s="368"/>
      <c r="D111" s="368"/>
    </row>
    <row r="112" spans="1:4" ht="12.75">
      <c r="A112" s="368"/>
      <c r="B112" s="368"/>
      <c r="C112" s="368"/>
      <c r="D112" s="368"/>
    </row>
    <row r="113" spans="1:4" ht="12.75">
      <c r="A113" s="368"/>
      <c r="B113" s="368"/>
      <c r="C113" s="368"/>
      <c r="D113" s="368"/>
    </row>
    <row r="114" spans="1:4" ht="12.75">
      <c r="A114" s="368"/>
      <c r="B114" s="368"/>
      <c r="C114" s="368"/>
      <c r="D114" s="368"/>
    </row>
    <row r="115" spans="1:4" ht="12.75">
      <c r="A115" s="368"/>
      <c r="B115" s="368"/>
      <c r="C115" s="368"/>
      <c r="D115" s="368"/>
    </row>
    <row r="116" spans="1:4" ht="12.75">
      <c r="A116" s="368"/>
      <c r="B116" s="368"/>
      <c r="C116" s="368"/>
      <c r="D116" s="368"/>
    </row>
    <row r="117" spans="1:4" ht="12.75">
      <c r="A117" s="368"/>
      <c r="B117" s="368"/>
      <c r="C117" s="368"/>
      <c r="D117" s="368"/>
    </row>
    <row r="118" spans="1:4" ht="12.75">
      <c r="A118" s="368"/>
      <c r="B118" s="368"/>
      <c r="C118" s="368"/>
      <c r="D118" s="368"/>
    </row>
    <row r="119" spans="1:4" ht="12.75">
      <c r="A119" s="368"/>
      <c r="B119" s="368"/>
      <c r="C119" s="368"/>
      <c r="D119" s="368"/>
    </row>
    <row r="120" spans="1:4" ht="12.75">
      <c r="A120" s="368"/>
      <c r="B120" s="368"/>
      <c r="C120" s="368"/>
      <c r="D120" s="368"/>
    </row>
    <row r="121" spans="1:4" ht="12.75">
      <c r="A121" s="368"/>
      <c r="B121" s="368"/>
      <c r="C121" s="368"/>
      <c r="D121" s="368"/>
    </row>
    <row r="122" spans="1:4" ht="12.75">
      <c r="A122" s="368"/>
      <c r="B122" s="368"/>
      <c r="C122" s="368"/>
      <c r="D122" s="368"/>
    </row>
    <row r="123" spans="1:4" ht="12.75">
      <c r="A123" s="368"/>
      <c r="B123" s="368"/>
      <c r="C123" s="368"/>
      <c r="D123" s="368"/>
    </row>
    <row r="124" spans="1:4" ht="12.75">
      <c r="A124" s="368"/>
      <c r="B124" s="368"/>
      <c r="C124" s="368"/>
      <c r="D124" s="368"/>
    </row>
    <row r="125" spans="1:4" ht="12.75">
      <c r="A125" s="368"/>
      <c r="B125" s="368"/>
      <c r="C125" s="368"/>
      <c r="D125" s="368"/>
    </row>
    <row r="126" spans="1:4" ht="12.75">
      <c r="A126" s="368"/>
      <c r="B126" s="368"/>
      <c r="C126" s="368"/>
      <c r="D126" s="368"/>
    </row>
    <row r="127" spans="1:4" ht="12.75">
      <c r="A127" s="368"/>
      <c r="B127" s="368"/>
      <c r="C127" s="368"/>
      <c r="D127" s="368"/>
    </row>
    <row r="128" spans="1:4" ht="12.75">
      <c r="A128" s="368"/>
      <c r="B128" s="368"/>
      <c r="C128" s="368"/>
      <c r="D128" s="368"/>
    </row>
    <row r="129" spans="1:4" ht="12.75">
      <c r="A129" s="368"/>
      <c r="B129" s="368"/>
      <c r="C129" s="368"/>
      <c r="D129" s="368"/>
    </row>
    <row r="130" spans="1:4" ht="12.75">
      <c r="A130" s="368"/>
      <c r="B130" s="368"/>
      <c r="C130" s="368"/>
      <c r="D130" s="368"/>
    </row>
    <row r="131" spans="1:4" ht="12.75">
      <c r="A131" s="368"/>
      <c r="B131" s="368"/>
      <c r="C131" s="368"/>
      <c r="D131" s="368"/>
    </row>
    <row r="132" spans="1:4" ht="12.75">
      <c r="A132" s="368"/>
      <c r="B132" s="368"/>
      <c r="C132" s="368"/>
      <c r="D132" s="368"/>
    </row>
    <row r="133" spans="1:4" ht="12.75">
      <c r="A133" s="368"/>
      <c r="B133" s="368"/>
      <c r="C133" s="368"/>
      <c r="D133" s="368"/>
    </row>
    <row r="134" spans="1:4" ht="12.75">
      <c r="A134" s="368"/>
      <c r="B134" s="368"/>
      <c r="C134" s="368"/>
      <c r="D134" s="368"/>
    </row>
    <row r="135" spans="1:4" ht="12.75">
      <c r="A135" s="368"/>
      <c r="B135" s="368"/>
      <c r="C135" s="368"/>
      <c r="D135" s="368"/>
    </row>
    <row r="136" spans="1:4" ht="12.75">
      <c r="A136" s="368"/>
      <c r="B136" s="368"/>
      <c r="C136" s="368"/>
      <c r="D136" s="368"/>
    </row>
    <row r="137" spans="1:4" ht="12.75">
      <c r="A137" s="368"/>
      <c r="B137" s="368"/>
      <c r="C137" s="368"/>
      <c r="D137" s="368"/>
    </row>
    <row r="138" spans="1:4" ht="12.75">
      <c r="A138" s="368"/>
      <c r="B138" s="368"/>
      <c r="C138" s="368"/>
      <c r="D138" s="368"/>
    </row>
    <row r="139" spans="1:4" ht="12.75">
      <c r="A139" s="368"/>
      <c r="B139" s="368"/>
      <c r="C139" s="368"/>
      <c r="D139" s="368"/>
    </row>
    <row r="140" spans="1:4" ht="12.75">
      <c r="A140" s="368"/>
      <c r="B140" s="368"/>
      <c r="C140" s="368"/>
      <c r="D140" s="368"/>
    </row>
    <row r="141" spans="1:4" ht="12.75">
      <c r="A141" s="368"/>
      <c r="B141" s="368"/>
      <c r="C141" s="368"/>
      <c r="D141" s="368"/>
    </row>
    <row r="142" spans="1:4" ht="12.75">
      <c r="A142" s="368"/>
      <c r="B142" s="368"/>
      <c r="C142" s="368"/>
      <c r="D142" s="368"/>
    </row>
    <row r="143" spans="1:4" ht="12.75">
      <c r="A143" s="368"/>
      <c r="B143" s="368"/>
      <c r="C143" s="368"/>
      <c r="D143" s="368"/>
    </row>
    <row r="144" spans="1:4" ht="12.75">
      <c r="A144" s="368"/>
      <c r="B144" s="368"/>
      <c r="C144" s="368"/>
      <c r="D144" s="368"/>
    </row>
    <row r="145" spans="1:4" ht="12.75">
      <c r="A145" s="368"/>
      <c r="B145" s="368"/>
      <c r="C145" s="368"/>
      <c r="D145" s="368"/>
    </row>
    <row r="146" spans="1:4" ht="12.75">
      <c r="A146" s="368"/>
      <c r="B146" s="368"/>
      <c r="C146" s="368"/>
      <c r="D146" s="368"/>
    </row>
    <row r="147" spans="1:4" ht="12.75">
      <c r="A147" s="368"/>
      <c r="B147" s="368"/>
      <c r="C147" s="368"/>
      <c r="D147" s="368"/>
    </row>
    <row r="148" spans="1:4" ht="12.75">
      <c r="A148" s="368"/>
      <c r="B148" s="368"/>
      <c r="C148" s="368"/>
      <c r="D148" s="368"/>
    </row>
    <row r="149" spans="1:4" ht="12.75">
      <c r="A149" s="368"/>
      <c r="B149" s="368"/>
      <c r="C149" s="368"/>
      <c r="D149" s="368"/>
    </row>
    <row r="150" spans="1:4" ht="12.75">
      <c r="A150" s="368"/>
      <c r="B150" s="368"/>
      <c r="C150" s="368"/>
      <c r="D150" s="368"/>
    </row>
    <row r="151" spans="1:4" ht="12.75">
      <c r="A151" s="368"/>
      <c r="B151" s="368"/>
      <c r="C151" s="368"/>
      <c r="D151" s="368"/>
    </row>
    <row r="152" spans="1:4" ht="12.75">
      <c r="A152" s="368"/>
      <c r="B152" s="368"/>
      <c r="C152" s="368"/>
      <c r="D152" s="368"/>
    </row>
    <row r="153" spans="1:4" ht="12.75">
      <c r="A153" s="368"/>
      <c r="B153" s="368"/>
      <c r="C153" s="368"/>
      <c r="D153" s="368"/>
    </row>
    <row r="154" spans="1:4" ht="12.75">
      <c r="A154" s="368"/>
      <c r="B154" s="368"/>
      <c r="C154" s="368"/>
      <c r="D154" s="368"/>
    </row>
    <row r="155" spans="1:4" ht="12.75">
      <c r="A155" s="368"/>
      <c r="B155" s="368"/>
      <c r="C155" s="368"/>
      <c r="D155" s="368"/>
    </row>
    <row r="156" spans="1:4" ht="12.75">
      <c r="A156" s="368"/>
      <c r="B156" s="368"/>
      <c r="C156" s="368"/>
      <c r="D156" s="368"/>
    </row>
    <row r="157" spans="1:4" ht="12.75">
      <c r="A157" s="368"/>
      <c r="B157" s="368"/>
      <c r="C157" s="368"/>
      <c r="D157" s="368"/>
    </row>
    <row r="158" spans="1:4" ht="12.75">
      <c r="A158" s="368"/>
      <c r="B158" s="368"/>
      <c r="C158" s="368"/>
      <c r="D158" s="368"/>
    </row>
    <row r="159" spans="1:4" ht="12.75">
      <c r="A159" s="368"/>
      <c r="B159" s="368"/>
      <c r="C159" s="368"/>
      <c r="D159" s="368"/>
    </row>
    <row r="160" spans="1:4" ht="12.75">
      <c r="A160" s="368"/>
      <c r="B160" s="368"/>
      <c r="C160" s="368"/>
      <c r="D160" s="368"/>
    </row>
    <row r="161" spans="1:4" ht="12.75">
      <c r="A161" s="368"/>
      <c r="B161" s="368"/>
      <c r="C161" s="368"/>
      <c r="D161" s="368"/>
    </row>
    <row r="162" spans="1:4" ht="12.75">
      <c r="A162" s="368"/>
      <c r="B162" s="368"/>
      <c r="C162" s="368"/>
      <c r="D162" s="368"/>
    </row>
    <row r="163" spans="1:4" ht="12.75">
      <c r="A163" s="368"/>
      <c r="B163" s="368"/>
      <c r="C163" s="368"/>
      <c r="D163" s="368"/>
    </row>
    <row r="164" spans="1:4" ht="12.75">
      <c r="A164" s="368"/>
      <c r="B164" s="368"/>
      <c r="C164" s="368"/>
      <c r="D164" s="368"/>
    </row>
    <row r="165" spans="1:4" ht="12.75">
      <c r="A165" s="368"/>
      <c r="B165" s="368"/>
      <c r="C165" s="368"/>
      <c r="D165" s="368"/>
    </row>
  </sheetData>
  <mergeCells count="13">
    <mergeCell ref="A60:A63"/>
    <mergeCell ref="A67:A69"/>
    <mergeCell ref="B87:D87"/>
    <mergeCell ref="A21:A25"/>
    <mergeCell ref="A38:D38"/>
    <mergeCell ref="A51:D51"/>
    <mergeCell ref="A57:D57"/>
    <mergeCell ref="B4:D5"/>
    <mergeCell ref="C9:D9"/>
    <mergeCell ref="A10:D10"/>
    <mergeCell ref="A15:A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K24"/>
  <sheetViews>
    <sheetView workbookViewId="0" topLeftCell="A1">
      <selection activeCell="K26" sqref="K26"/>
    </sheetView>
  </sheetViews>
  <sheetFormatPr defaultColWidth="9.00390625" defaultRowHeight="12.75"/>
  <cols>
    <col min="1" max="1" width="5.50390625" style="0" customWidth="1"/>
    <col min="2" max="2" width="31.125" style="0" customWidth="1"/>
    <col min="3" max="3" width="11.00390625" style="1" customWidth="1"/>
    <col min="10" max="10" width="12.50390625" style="0" customWidth="1"/>
    <col min="11" max="11" width="14.875" style="0" customWidth="1"/>
  </cols>
  <sheetData>
    <row r="1" ht="12.75">
      <c r="J1" s="299" t="s">
        <v>237</v>
      </c>
    </row>
    <row r="2" spans="1:11" ht="12.75">
      <c r="A2" s="171"/>
      <c r="B2" s="172" t="s">
        <v>247</v>
      </c>
      <c r="C2" s="182"/>
      <c r="D2" s="171"/>
      <c r="E2" s="171"/>
      <c r="F2" s="171"/>
      <c r="G2" s="173"/>
      <c r="H2" s="171"/>
      <c r="I2" s="171"/>
      <c r="J2" s="196"/>
      <c r="K2" s="171"/>
    </row>
    <row r="3" spans="1:11" ht="12.75">
      <c r="A3" s="172"/>
      <c r="B3" s="171"/>
      <c r="C3" s="182"/>
      <c r="D3" s="171"/>
      <c r="E3" s="171"/>
      <c r="F3" s="171"/>
      <c r="G3" s="171"/>
      <c r="H3" s="171"/>
      <c r="I3" s="171"/>
      <c r="J3" s="171"/>
      <c r="K3" s="171"/>
    </row>
    <row r="4" spans="1:11" s="848" customFormat="1" ht="27">
      <c r="A4" s="840" t="s">
        <v>337</v>
      </c>
      <c r="B4" s="841" t="s">
        <v>338</v>
      </c>
      <c r="C4" s="842" t="s">
        <v>599</v>
      </c>
      <c r="D4" s="843" t="s">
        <v>600</v>
      </c>
      <c r="E4" s="844" t="s">
        <v>600</v>
      </c>
      <c r="F4" s="844" t="s">
        <v>601</v>
      </c>
      <c r="G4" s="845" t="s">
        <v>602</v>
      </c>
      <c r="H4" s="846" t="s">
        <v>603</v>
      </c>
      <c r="I4" s="847" t="s">
        <v>604</v>
      </c>
      <c r="J4" s="845" t="s">
        <v>605</v>
      </c>
      <c r="K4" s="845" t="s">
        <v>605</v>
      </c>
    </row>
    <row r="5" spans="1:11" s="848" customFormat="1" ht="13.5">
      <c r="A5" s="849"/>
      <c r="B5" s="850"/>
      <c r="C5" s="851"/>
      <c r="D5" s="852" t="s">
        <v>606</v>
      </c>
      <c r="E5" s="853" t="s">
        <v>607</v>
      </c>
      <c r="F5" s="853" t="s">
        <v>608</v>
      </c>
      <c r="G5" s="854" t="s">
        <v>609</v>
      </c>
      <c r="H5" s="855" t="s">
        <v>610</v>
      </c>
      <c r="I5" s="856" t="s">
        <v>611</v>
      </c>
      <c r="J5" s="854" t="s">
        <v>612</v>
      </c>
      <c r="K5" s="854" t="s">
        <v>613</v>
      </c>
    </row>
    <row r="6" spans="1:11" s="848" customFormat="1" ht="13.5">
      <c r="A6" s="849"/>
      <c r="B6" s="857"/>
      <c r="C6" s="851" t="s">
        <v>340</v>
      </c>
      <c r="D6" s="858"/>
      <c r="E6" s="853"/>
      <c r="F6" s="853"/>
      <c r="G6" s="854" t="s">
        <v>339</v>
      </c>
      <c r="H6" s="855"/>
      <c r="I6" s="856" t="s">
        <v>339</v>
      </c>
      <c r="J6" s="854"/>
      <c r="K6" s="854"/>
    </row>
    <row r="7" spans="1:11" s="848" customFormat="1" ht="13.5">
      <c r="A7" s="859"/>
      <c r="B7" s="860"/>
      <c r="C7" s="861" t="s">
        <v>672</v>
      </c>
      <c r="D7" s="862"/>
      <c r="E7" s="853"/>
      <c r="F7" s="853"/>
      <c r="G7" s="854" t="s">
        <v>614</v>
      </c>
      <c r="H7" s="855"/>
      <c r="I7" s="856" t="s">
        <v>614</v>
      </c>
      <c r="J7" s="854" t="s">
        <v>614</v>
      </c>
      <c r="K7" s="854" t="s">
        <v>614</v>
      </c>
    </row>
    <row r="8" spans="1:11" s="848" customFormat="1" ht="12.75">
      <c r="A8" s="863">
        <v>1</v>
      </c>
      <c r="B8" s="864">
        <v>2</v>
      </c>
      <c r="C8" s="865">
        <v>3</v>
      </c>
      <c r="D8" s="866">
        <v>4</v>
      </c>
      <c r="E8" s="867">
        <v>5</v>
      </c>
      <c r="F8" s="867">
        <v>6</v>
      </c>
      <c r="G8" s="867">
        <v>7</v>
      </c>
      <c r="H8" s="867">
        <v>8</v>
      </c>
      <c r="I8" s="867">
        <v>9</v>
      </c>
      <c r="J8" s="867">
        <v>10</v>
      </c>
      <c r="K8" s="867">
        <v>11</v>
      </c>
    </row>
    <row r="9" spans="1:11" s="848" customFormat="1" ht="13.5">
      <c r="A9" s="868">
        <v>1</v>
      </c>
      <c r="B9" s="869" t="s">
        <v>615</v>
      </c>
      <c r="C9" s="870">
        <v>200</v>
      </c>
      <c r="D9" s="871">
        <f aca="true" t="shared" si="0" ref="D9:D20">E9*F9</f>
        <v>0</v>
      </c>
      <c r="E9" s="872"/>
      <c r="F9" s="873"/>
      <c r="G9" s="174"/>
      <c r="H9" s="298"/>
      <c r="I9" s="174">
        <f>G9+G9*H9</f>
        <v>0</v>
      </c>
      <c r="J9" s="174">
        <f>G9*F9</f>
        <v>0</v>
      </c>
      <c r="K9" s="174">
        <f>J9*H9+J9</f>
        <v>0</v>
      </c>
    </row>
    <row r="10" spans="1:11" s="848" customFormat="1" ht="13.5">
      <c r="A10" s="868">
        <v>2</v>
      </c>
      <c r="B10" s="869" t="s">
        <v>616</v>
      </c>
      <c r="C10" s="870">
        <v>10000</v>
      </c>
      <c r="D10" s="871">
        <f t="shared" si="0"/>
        <v>0</v>
      </c>
      <c r="E10" s="872"/>
      <c r="F10" s="873"/>
      <c r="G10" s="174"/>
      <c r="H10" s="298"/>
      <c r="I10" s="174">
        <f aca="true" t="shared" si="1" ref="I10:I20">G10+G10*H10</f>
        <v>0</v>
      </c>
      <c r="J10" s="174">
        <f aca="true" t="shared" si="2" ref="J10:J20">G10*F10</f>
        <v>0</v>
      </c>
      <c r="K10" s="174">
        <f aca="true" t="shared" si="3" ref="K10:K20">J10*H10+J10</f>
        <v>0</v>
      </c>
    </row>
    <row r="11" spans="1:11" s="848" customFormat="1" ht="13.5">
      <c r="A11" s="868">
        <v>3</v>
      </c>
      <c r="B11" s="874" t="s">
        <v>617</v>
      </c>
      <c r="C11" s="870">
        <v>12000</v>
      </c>
      <c r="D11" s="871">
        <f t="shared" si="0"/>
        <v>0</v>
      </c>
      <c r="E11" s="872"/>
      <c r="F11" s="873"/>
      <c r="G11" s="174"/>
      <c r="H11" s="298"/>
      <c r="I11" s="174">
        <f t="shared" si="1"/>
        <v>0</v>
      </c>
      <c r="J11" s="174">
        <f t="shared" si="2"/>
        <v>0</v>
      </c>
      <c r="K11" s="174">
        <f t="shared" si="3"/>
        <v>0</v>
      </c>
    </row>
    <row r="12" spans="1:11" s="848" customFormat="1" ht="27">
      <c r="A12" s="868">
        <v>4</v>
      </c>
      <c r="B12" s="874" t="s">
        <v>330</v>
      </c>
      <c r="C12" s="870">
        <v>12000</v>
      </c>
      <c r="D12" s="871">
        <f t="shared" si="0"/>
        <v>0</v>
      </c>
      <c r="E12" s="872"/>
      <c r="F12" s="873"/>
      <c r="G12" s="174"/>
      <c r="H12" s="298"/>
      <c r="I12" s="174">
        <f t="shared" si="1"/>
        <v>0</v>
      </c>
      <c r="J12" s="174">
        <f t="shared" si="2"/>
        <v>0</v>
      </c>
      <c r="K12" s="174">
        <f t="shared" si="3"/>
        <v>0</v>
      </c>
    </row>
    <row r="13" spans="1:11" s="848" customFormat="1" ht="13.5">
      <c r="A13" s="868">
        <v>5</v>
      </c>
      <c r="B13" s="874" t="s">
        <v>618</v>
      </c>
      <c r="C13" s="870">
        <v>500</v>
      </c>
      <c r="D13" s="871">
        <f t="shared" si="0"/>
        <v>0</v>
      </c>
      <c r="E13" s="872"/>
      <c r="F13" s="873"/>
      <c r="G13" s="174"/>
      <c r="H13" s="298"/>
      <c r="I13" s="174">
        <f t="shared" si="1"/>
        <v>0</v>
      </c>
      <c r="J13" s="174">
        <f t="shared" si="2"/>
        <v>0</v>
      </c>
      <c r="K13" s="174">
        <f t="shared" si="3"/>
        <v>0</v>
      </c>
    </row>
    <row r="14" spans="1:11" s="848" customFormat="1" ht="13.5">
      <c r="A14" s="868">
        <v>6</v>
      </c>
      <c r="B14" s="874" t="s">
        <v>619</v>
      </c>
      <c r="C14" s="870">
        <v>1000</v>
      </c>
      <c r="D14" s="871">
        <f t="shared" si="0"/>
        <v>0</v>
      </c>
      <c r="E14" s="872"/>
      <c r="F14" s="873"/>
      <c r="G14" s="174"/>
      <c r="H14" s="298"/>
      <c r="I14" s="174">
        <f t="shared" si="1"/>
        <v>0</v>
      </c>
      <c r="J14" s="174">
        <f t="shared" si="2"/>
        <v>0</v>
      </c>
      <c r="K14" s="174">
        <f t="shared" si="3"/>
        <v>0</v>
      </c>
    </row>
    <row r="15" spans="1:11" s="848" customFormat="1" ht="13.5">
      <c r="A15" s="868">
        <v>7</v>
      </c>
      <c r="B15" s="875" t="s">
        <v>620</v>
      </c>
      <c r="C15" s="870">
        <v>1000</v>
      </c>
      <c r="D15" s="871">
        <f t="shared" si="0"/>
        <v>0</v>
      </c>
      <c r="E15" s="872"/>
      <c r="F15" s="873"/>
      <c r="G15" s="174"/>
      <c r="H15" s="298"/>
      <c r="I15" s="174">
        <f t="shared" si="1"/>
        <v>0</v>
      </c>
      <c r="J15" s="174">
        <f t="shared" si="2"/>
        <v>0</v>
      </c>
      <c r="K15" s="174">
        <f t="shared" si="3"/>
        <v>0</v>
      </c>
    </row>
    <row r="16" spans="1:11" s="848" customFormat="1" ht="13.5">
      <c r="A16" s="868">
        <v>8</v>
      </c>
      <c r="B16" s="874" t="s">
        <v>621</v>
      </c>
      <c r="C16" s="870">
        <v>1000</v>
      </c>
      <c r="D16" s="871">
        <f t="shared" si="0"/>
        <v>0</v>
      </c>
      <c r="E16" s="872"/>
      <c r="F16" s="873"/>
      <c r="G16" s="174"/>
      <c r="H16" s="298"/>
      <c r="I16" s="174">
        <f t="shared" si="1"/>
        <v>0</v>
      </c>
      <c r="J16" s="174">
        <f t="shared" si="2"/>
        <v>0</v>
      </c>
      <c r="K16" s="174">
        <f t="shared" si="3"/>
        <v>0</v>
      </c>
    </row>
    <row r="17" spans="1:11" s="848" customFormat="1" ht="13.5">
      <c r="A17" s="868">
        <v>9</v>
      </c>
      <c r="B17" s="875" t="s">
        <v>622</v>
      </c>
      <c r="C17" s="870">
        <v>200</v>
      </c>
      <c r="D17" s="871">
        <f t="shared" si="0"/>
        <v>0</v>
      </c>
      <c r="E17" s="872"/>
      <c r="F17" s="873"/>
      <c r="G17" s="174"/>
      <c r="H17" s="298"/>
      <c r="I17" s="174">
        <f t="shared" si="1"/>
        <v>0</v>
      </c>
      <c r="J17" s="174">
        <f t="shared" si="2"/>
        <v>0</v>
      </c>
      <c r="K17" s="174">
        <f t="shared" si="3"/>
        <v>0</v>
      </c>
    </row>
    <row r="18" spans="1:11" s="848" customFormat="1" ht="13.5">
      <c r="A18" s="868">
        <v>10</v>
      </c>
      <c r="B18" s="875" t="s">
        <v>623</v>
      </c>
      <c r="C18" s="870">
        <v>200</v>
      </c>
      <c r="D18" s="871">
        <f t="shared" si="0"/>
        <v>0</v>
      </c>
      <c r="E18" s="872"/>
      <c r="F18" s="873"/>
      <c r="G18" s="174"/>
      <c r="H18" s="298"/>
      <c r="I18" s="174">
        <f t="shared" si="1"/>
        <v>0</v>
      </c>
      <c r="J18" s="174">
        <f t="shared" si="2"/>
        <v>0</v>
      </c>
      <c r="K18" s="174">
        <f t="shared" si="3"/>
        <v>0</v>
      </c>
    </row>
    <row r="19" spans="1:11" s="848" customFormat="1" ht="13.5">
      <c r="A19" s="868">
        <v>11</v>
      </c>
      <c r="B19" s="874" t="s">
        <v>624</v>
      </c>
      <c r="C19" s="870">
        <v>1000</v>
      </c>
      <c r="D19" s="871">
        <f t="shared" si="0"/>
        <v>0</v>
      </c>
      <c r="E19" s="872"/>
      <c r="F19" s="873"/>
      <c r="G19" s="174"/>
      <c r="H19" s="298"/>
      <c r="I19" s="174">
        <f t="shared" si="1"/>
        <v>0</v>
      </c>
      <c r="J19" s="174">
        <f t="shared" si="2"/>
        <v>0</v>
      </c>
      <c r="K19" s="174">
        <f t="shared" si="3"/>
        <v>0</v>
      </c>
    </row>
    <row r="20" spans="1:11" s="848" customFormat="1" ht="14.25" thickBot="1">
      <c r="A20" s="868">
        <v>12</v>
      </c>
      <c r="B20" s="875" t="s">
        <v>625</v>
      </c>
      <c r="C20" s="870">
        <v>8000</v>
      </c>
      <c r="D20" s="871">
        <f t="shared" si="0"/>
        <v>0</v>
      </c>
      <c r="E20" s="872"/>
      <c r="F20" s="873"/>
      <c r="G20" s="174"/>
      <c r="H20" s="298"/>
      <c r="I20" s="174">
        <f t="shared" si="1"/>
        <v>0</v>
      </c>
      <c r="J20" s="174">
        <f t="shared" si="2"/>
        <v>0</v>
      </c>
      <c r="K20" s="174">
        <f t="shared" si="3"/>
        <v>0</v>
      </c>
    </row>
    <row r="21" spans="1:11" s="848" customFormat="1" ht="14.25" thickBot="1">
      <c r="A21" s="876"/>
      <c r="B21" s="877"/>
      <c r="C21" s="878"/>
      <c r="D21" s="879"/>
      <c r="E21" s="876"/>
      <c r="F21" s="876"/>
      <c r="G21" s="876"/>
      <c r="H21" s="880"/>
      <c r="I21" s="881" t="s">
        <v>626</v>
      </c>
      <c r="J21" s="882">
        <f>SUM(J9:J20)</f>
        <v>0</v>
      </c>
      <c r="K21" s="882">
        <f>SUM(K9:K20)</f>
        <v>0</v>
      </c>
    </row>
    <row r="22" spans="2:11" ht="28.5" customHeight="1">
      <c r="B22" s="179"/>
      <c r="C22" s="185"/>
      <c r="D22" s="180"/>
      <c r="E22" s="179"/>
      <c r="F22" s="179"/>
      <c r="G22" s="179"/>
      <c r="H22" s="179"/>
      <c r="I22" s="181"/>
      <c r="J22" s="410" t="s">
        <v>248</v>
      </c>
      <c r="K22" s="883">
        <f>K21-J21</f>
        <v>0</v>
      </c>
    </row>
    <row r="23" spans="1:11" ht="13.5">
      <c r="A23" s="175"/>
      <c r="B23" s="176"/>
      <c r="C23" s="184"/>
      <c r="D23" s="177"/>
      <c r="E23" s="175"/>
      <c r="F23" s="175"/>
      <c r="G23" s="175"/>
      <c r="H23" s="173"/>
      <c r="I23" s="176"/>
      <c r="J23" s="175"/>
      <c r="K23" s="175"/>
    </row>
    <row r="24" ht="12.75">
      <c r="A24" s="178" t="s">
        <v>627</v>
      </c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J59"/>
  <sheetViews>
    <sheetView workbookViewId="0" topLeftCell="A1">
      <selection activeCell="B17" sqref="B17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278" customWidth="1"/>
    <col min="5" max="5" width="10.125" style="0" customWidth="1"/>
    <col min="6" max="6" width="12.625" style="0" customWidth="1"/>
    <col min="7" max="7" width="11.375" style="0" customWidth="1"/>
    <col min="9" max="9" width="6.875" style="0" customWidth="1"/>
    <col min="10" max="10" width="12.375" style="0" customWidth="1"/>
  </cols>
  <sheetData>
    <row r="1" ht="12.75">
      <c r="G1" s="5" t="s">
        <v>238</v>
      </c>
    </row>
    <row r="2" ht="12.75">
      <c r="B2" s="187" t="s">
        <v>249</v>
      </c>
    </row>
    <row r="3" spans="1:10" ht="20.25">
      <c r="A3" s="206" t="s">
        <v>693</v>
      </c>
      <c r="B3" s="198" t="s">
        <v>338</v>
      </c>
      <c r="C3" s="207" t="s">
        <v>694</v>
      </c>
      <c r="D3" s="273" t="s">
        <v>695</v>
      </c>
      <c r="E3" s="208" t="s">
        <v>696</v>
      </c>
      <c r="F3" s="209" t="s">
        <v>697</v>
      </c>
      <c r="G3" s="210" t="s">
        <v>698</v>
      </c>
      <c r="H3" s="211" t="s">
        <v>699</v>
      </c>
      <c r="I3" s="209" t="s">
        <v>700</v>
      </c>
      <c r="J3" s="211" t="s">
        <v>701</v>
      </c>
    </row>
    <row r="4" spans="1:10" ht="12.75">
      <c r="A4" s="212">
        <v>1</v>
      </c>
      <c r="B4" s="272" t="s">
        <v>647</v>
      </c>
      <c r="C4" s="213">
        <v>3</v>
      </c>
      <c r="D4" s="274">
        <v>4</v>
      </c>
      <c r="E4" s="214">
        <v>5</v>
      </c>
      <c r="F4" s="215">
        <v>6</v>
      </c>
      <c r="G4" s="215">
        <v>7</v>
      </c>
      <c r="H4" s="215">
        <v>8</v>
      </c>
      <c r="I4" s="300">
        <v>9</v>
      </c>
      <c r="J4" s="300">
        <v>10</v>
      </c>
    </row>
    <row r="5" spans="1:10" ht="12.75">
      <c r="A5" s="199">
        <v>1</v>
      </c>
      <c r="B5" s="291" t="s">
        <v>702</v>
      </c>
      <c r="C5" s="200">
        <v>1000</v>
      </c>
      <c r="D5" s="200"/>
      <c r="E5" s="199"/>
      <c r="F5" s="202"/>
      <c r="G5" s="216">
        <f>F5*I5+F5</f>
        <v>0</v>
      </c>
      <c r="H5" s="216">
        <f>E5*F5</f>
        <v>0</v>
      </c>
      <c r="I5" s="217"/>
      <c r="J5" s="216">
        <f>H5*I5+H5</f>
        <v>0</v>
      </c>
    </row>
    <row r="6" spans="1:10" ht="20.25">
      <c r="A6" s="199">
        <v>2</v>
      </c>
      <c r="B6" s="291" t="s">
        <v>703</v>
      </c>
      <c r="C6" s="200">
        <v>40000</v>
      </c>
      <c r="D6" s="200"/>
      <c r="E6" s="199"/>
      <c r="F6" s="202"/>
      <c r="G6" s="216">
        <f aca="true" t="shared" si="0" ref="G6:G52">F6*I6+F6</f>
        <v>0</v>
      </c>
      <c r="H6" s="216">
        <f aca="true" t="shared" si="1" ref="H6:H52">E6*F6</f>
        <v>0</v>
      </c>
      <c r="I6" s="217"/>
      <c r="J6" s="216">
        <f aca="true" t="shared" si="2" ref="J6:J52">H6*I6+H6</f>
        <v>0</v>
      </c>
    </row>
    <row r="7" spans="1:10" ht="12.75">
      <c r="A7" s="199">
        <v>3</v>
      </c>
      <c r="B7" s="291" t="s">
        <v>704</v>
      </c>
      <c r="C7" s="200">
        <v>4000</v>
      </c>
      <c r="D7" s="200"/>
      <c r="E7" s="199"/>
      <c r="F7" s="202"/>
      <c r="G7" s="216">
        <f t="shared" si="0"/>
        <v>0</v>
      </c>
      <c r="H7" s="216">
        <f t="shared" si="1"/>
        <v>0</v>
      </c>
      <c r="I7" s="217"/>
      <c r="J7" s="216">
        <f t="shared" si="2"/>
        <v>0</v>
      </c>
    </row>
    <row r="8" spans="1:10" ht="12.75">
      <c r="A8" s="199">
        <v>4</v>
      </c>
      <c r="B8" s="291" t="s">
        <v>705</v>
      </c>
      <c r="C8" s="200">
        <v>4000</v>
      </c>
      <c r="D8" s="200"/>
      <c r="E8" s="199"/>
      <c r="F8" s="202"/>
      <c r="G8" s="216">
        <f t="shared" si="0"/>
        <v>0</v>
      </c>
      <c r="H8" s="216">
        <f t="shared" si="1"/>
        <v>0</v>
      </c>
      <c r="I8" s="217"/>
      <c r="J8" s="216">
        <f t="shared" si="2"/>
        <v>0</v>
      </c>
    </row>
    <row r="9" spans="1:10" ht="12.75">
      <c r="A9" s="199">
        <v>5</v>
      </c>
      <c r="B9" s="291" t="s">
        <v>706</v>
      </c>
      <c r="C9" s="200">
        <v>60000</v>
      </c>
      <c r="D9" s="200"/>
      <c r="E9" s="199"/>
      <c r="F9" s="202"/>
      <c r="G9" s="216">
        <f t="shared" si="0"/>
        <v>0</v>
      </c>
      <c r="H9" s="216">
        <f t="shared" si="1"/>
        <v>0</v>
      </c>
      <c r="I9" s="217"/>
      <c r="J9" s="216">
        <f t="shared" si="2"/>
        <v>0</v>
      </c>
    </row>
    <row r="10" spans="1:10" ht="12.75">
      <c r="A10" s="199">
        <v>6</v>
      </c>
      <c r="B10" s="294" t="s">
        <v>707</v>
      </c>
      <c r="C10" s="200">
        <v>4000</v>
      </c>
      <c r="D10" s="200"/>
      <c r="E10" s="199"/>
      <c r="F10" s="202"/>
      <c r="G10" s="216">
        <f t="shared" si="0"/>
        <v>0</v>
      </c>
      <c r="H10" s="216">
        <f t="shared" si="1"/>
        <v>0</v>
      </c>
      <c r="I10" s="217"/>
      <c r="J10" s="216">
        <f t="shared" si="2"/>
        <v>0</v>
      </c>
    </row>
    <row r="11" spans="1:10" ht="20.25">
      <c r="A11" s="199">
        <v>7</v>
      </c>
      <c r="B11" s="291" t="s">
        <v>92</v>
      </c>
      <c r="C11" s="200">
        <v>900</v>
      </c>
      <c r="D11" s="200"/>
      <c r="E11" s="199"/>
      <c r="F11" s="202"/>
      <c r="G11" s="216">
        <f t="shared" si="0"/>
        <v>0</v>
      </c>
      <c r="H11" s="216">
        <f t="shared" si="1"/>
        <v>0</v>
      </c>
      <c r="I11" s="217"/>
      <c r="J11" s="216">
        <f t="shared" si="2"/>
        <v>0</v>
      </c>
    </row>
    <row r="12" spans="1:10" ht="12.75">
      <c r="A12" s="199">
        <v>8</v>
      </c>
      <c r="B12" s="535" t="s">
        <v>3</v>
      </c>
      <c r="C12" s="200">
        <v>90000</v>
      </c>
      <c r="D12" s="200"/>
      <c r="E12" s="199"/>
      <c r="F12" s="202"/>
      <c r="G12" s="216">
        <f t="shared" si="0"/>
        <v>0</v>
      </c>
      <c r="H12" s="216">
        <f t="shared" si="1"/>
        <v>0</v>
      </c>
      <c r="I12" s="217"/>
      <c r="J12" s="216">
        <f t="shared" si="2"/>
        <v>0</v>
      </c>
    </row>
    <row r="13" spans="1:10" ht="12.75">
      <c r="A13" s="199">
        <v>9</v>
      </c>
      <c r="B13" s="536" t="s">
        <v>4</v>
      </c>
      <c r="C13" s="200">
        <v>10000</v>
      </c>
      <c r="D13" s="200"/>
      <c r="E13" s="199"/>
      <c r="F13" s="202"/>
      <c r="G13" s="216">
        <f t="shared" si="0"/>
        <v>0</v>
      </c>
      <c r="H13" s="216">
        <f t="shared" si="1"/>
        <v>0</v>
      </c>
      <c r="I13" s="217"/>
      <c r="J13" s="216">
        <f t="shared" si="2"/>
        <v>0</v>
      </c>
    </row>
    <row r="14" spans="1:10" ht="20.25">
      <c r="A14" s="199">
        <v>10</v>
      </c>
      <c r="B14" s="291" t="s">
        <v>5</v>
      </c>
      <c r="C14" s="201">
        <v>800</v>
      </c>
      <c r="D14" s="201"/>
      <c r="E14" s="199"/>
      <c r="F14" s="202"/>
      <c r="G14" s="216">
        <f t="shared" si="0"/>
        <v>0</v>
      </c>
      <c r="H14" s="216">
        <f t="shared" si="1"/>
        <v>0</v>
      </c>
      <c r="I14" s="217"/>
      <c r="J14" s="216">
        <f t="shared" si="2"/>
        <v>0</v>
      </c>
    </row>
    <row r="15" spans="1:10" ht="20.25">
      <c r="A15" s="199">
        <v>11</v>
      </c>
      <c r="B15" s="291" t="s">
        <v>6</v>
      </c>
      <c r="C15" s="201">
        <v>72</v>
      </c>
      <c r="D15" s="201"/>
      <c r="E15" s="199"/>
      <c r="F15" s="202"/>
      <c r="G15" s="216">
        <f t="shared" si="0"/>
        <v>0</v>
      </c>
      <c r="H15" s="216">
        <f t="shared" si="1"/>
        <v>0</v>
      </c>
      <c r="I15" s="217"/>
      <c r="J15" s="216">
        <f t="shared" si="2"/>
        <v>0</v>
      </c>
    </row>
    <row r="16" spans="1:10" ht="20.25">
      <c r="A16" s="199">
        <v>12</v>
      </c>
      <c r="B16" s="291" t="s">
        <v>7</v>
      </c>
      <c r="C16" s="201">
        <v>100</v>
      </c>
      <c r="D16" s="201"/>
      <c r="E16" s="199"/>
      <c r="F16" s="202"/>
      <c r="G16" s="216">
        <f t="shared" si="0"/>
        <v>0</v>
      </c>
      <c r="H16" s="216">
        <f t="shared" si="1"/>
        <v>0</v>
      </c>
      <c r="I16" s="217"/>
      <c r="J16" s="216">
        <f t="shared" si="2"/>
        <v>0</v>
      </c>
    </row>
    <row r="17" spans="1:10" ht="20.25">
      <c r="A17" s="199">
        <v>13</v>
      </c>
      <c r="B17" s="291" t="s">
        <v>8</v>
      </c>
      <c r="C17" s="201">
        <v>24</v>
      </c>
      <c r="D17" s="201"/>
      <c r="E17" s="199"/>
      <c r="F17" s="202"/>
      <c r="G17" s="216">
        <f t="shared" si="0"/>
        <v>0</v>
      </c>
      <c r="H17" s="216">
        <f t="shared" si="1"/>
        <v>0</v>
      </c>
      <c r="I17" s="217"/>
      <c r="J17" s="216">
        <f t="shared" si="2"/>
        <v>0</v>
      </c>
    </row>
    <row r="18" spans="1:10" ht="12.75">
      <c r="A18" s="199">
        <v>14</v>
      </c>
      <c r="B18" s="289" t="s">
        <v>9</v>
      </c>
      <c r="C18" s="201">
        <v>2000</v>
      </c>
      <c r="D18" s="201"/>
      <c r="E18" s="199"/>
      <c r="F18" s="202"/>
      <c r="G18" s="216">
        <f t="shared" si="0"/>
        <v>0</v>
      </c>
      <c r="H18" s="216">
        <f t="shared" si="1"/>
        <v>0</v>
      </c>
      <c r="I18" s="217"/>
      <c r="J18" s="216">
        <f t="shared" si="2"/>
        <v>0</v>
      </c>
    </row>
    <row r="19" spans="1:10" ht="12.75">
      <c r="A19" s="199">
        <v>15</v>
      </c>
      <c r="B19" s="289" t="s">
        <v>10</v>
      </c>
      <c r="C19" s="201">
        <v>6000</v>
      </c>
      <c r="D19" s="201"/>
      <c r="E19" s="199"/>
      <c r="F19" s="202"/>
      <c r="G19" s="216">
        <f t="shared" si="0"/>
        <v>0</v>
      </c>
      <c r="H19" s="216">
        <f t="shared" si="1"/>
        <v>0</v>
      </c>
      <c r="I19" s="217"/>
      <c r="J19" s="216">
        <f t="shared" si="2"/>
        <v>0</v>
      </c>
    </row>
    <row r="20" spans="1:10" ht="12.75">
      <c r="A20" s="199">
        <v>16</v>
      </c>
      <c r="B20" s="289" t="s">
        <v>11</v>
      </c>
      <c r="C20" s="201">
        <v>2000</v>
      </c>
      <c r="D20" s="201"/>
      <c r="E20" s="199"/>
      <c r="F20" s="202"/>
      <c r="G20" s="216">
        <f t="shared" si="0"/>
        <v>0</v>
      </c>
      <c r="H20" s="216">
        <f t="shared" si="1"/>
        <v>0</v>
      </c>
      <c r="I20" s="217"/>
      <c r="J20" s="216">
        <f t="shared" si="2"/>
        <v>0</v>
      </c>
    </row>
    <row r="21" spans="1:10" ht="12.75">
      <c r="A21" s="199">
        <v>17</v>
      </c>
      <c r="B21" s="289" t="s">
        <v>12</v>
      </c>
      <c r="C21" s="201">
        <v>2000</v>
      </c>
      <c r="D21" s="201"/>
      <c r="E21" s="199"/>
      <c r="F21" s="202"/>
      <c r="G21" s="216">
        <f t="shared" si="0"/>
        <v>0</v>
      </c>
      <c r="H21" s="216">
        <f t="shared" si="1"/>
        <v>0</v>
      </c>
      <c r="I21" s="217"/>
      <c r="J21" s="216">
        <f t="shared" si="2"/>
        <v>0</v>
      </c>
    </row>
    <row r="22" spans="1:10" ht="12.75">
      <c r="A22" s="199">
        <v>18</v>
      </c>
      <c r="B22" s="289" t="s">
        <v>708</v>
      </c>
      <c r="C22" s="201">
        <v>1000</v>
      </c>
      <c r="D22" s="201"/>
      <c r="E22" s="199"/>
      <c r="F22" s="202"/>
      <c r="G22" s="216">
        <f>F22*I22+F22</f>
        <v>0</v>
      </c>
      <c r="H22" s="216">
        <f>E22*F22</f>
        <v>0</v>
      </c>
      <c r="I22" s="217"/>
      <c r="J22" s="216">
        <f>H22*I22+H22</f>
        <v>0</v>
      </c>
    </row>
    <row r="23" spans="1:10" ht="12.75">
      <c r="A23" s="199">
        <v>19</v>
      </c>
      <c r="B23" s="289" t="s">
        <v>13</v>
      </c>
      <c r="C23" s="201">
        <v>1000</v>
      </c>
      <c r="D23" s="201"/>
      <c r="E23" s="199"/>
      <c r="F23" s="202"/>
      <c r="G23" s="216">
        <f t="shared" si="0"/>
        <v>0</v>
      </c>
      <c r="H23" s="216">
        <f t="shared" si="1"/>
        <v>0</v>
      </c>
      <c r="I23" s="217"/>
      <c r="J23" s="216">
        <f t="shared" si="2"/>
        <v>0</v>
      </c>
    </row>
    <row r="24" spans="1:10" ht="30">
      <c r="A24" s="199">
        <v>20</v>
      </c>
      <c r="B24" s="289" t="s">
        <v>709</v>
      </c>
      <c r="C24" s="201">
        <v>80000</v>
      </c>
      <c r="D24" s="201"/>
      <c r="E24" s="199"/>
      <c r="F24" s="202"/>
      <c r="G24" s="216">
        <f t="shared" si="0"/>
        <v>0</v>
      </c>
      <c r="H24" s="216">
        <f t="shared" si="1"/>
        <v>0</v>
      </c>
      <c r="I24" s="217"/>
      <c r="J24" s="216">
        <f t="shared" si="2"/>
        <v>0</v>
      </c>
    </row>
    <row r="25" spans="1:10" ht="27.75" customHeight="1">
      <c r="A25" s="199">
        <v>21</v>
      </c>
      <c r="B25" s="289" t="s">
        <v>93</v>
      </c>
      <c r="C25" s="201">
        <v>80000</v>
      </c>
      <c r="D25" s="201"/>
      <c r="E25" s="199"/>
      <c r="F25" s="202"/>
      <c r="G25" s="216">
        <f t="shared" si="0"/>
        <v>0</v>
      </c>
      <c r="H25" s="216">
        <f t="shared" si="1"/>
        <v>0</v>
      </c>
      <c r="I25" s="217"/>
      <c r="J25" s="216">
        <f t="shared" si="2"/>
        <v>0</v>
      </c>
    </row>
    <row r="26" spans="1:10" ht="20.25">
      <c r="A26" s="199">
        <v>22</v>
      </c>
      <c r="B26" s="289" t="s">
        <v>14</v>
      </c>
      <c r="C26" s="201">
        <v>10000</v>
      </c>
      <c r="D26" s="201"/>
      <c r="E26" s="199"/>
      <c r="F26" s="202"/>
      <c r="G26" s="216">
        <f t="shared" si="0"/>
        <v>0</v>
      </c>
      <c r="H26" s="216">
        <f t="shared" si="1"/>
        <v>0</v>
      </c>
      <c r="I26" s="217"/>
      <c r="J26" s="216">
        <f t="shared" si="2"/>
        <v>0</v>
      </c>
    </row>
    <row r="27" spans="1:10" ht="20.25">
      <c r="A27" s="199">
        <v>23</v>
      </c>
      <c r="B27" s="289" t="s">
        <v>328</v>
      </c>
      <c r="C27" s="201">
        <v>1000</v>
      </c>
      <c r="D27" s="201"/>
      <c r="E27" s="199"/>
      <c r="F27" s="202"/>
      <c r="G27" s="216">
        <f t="shared" si="0"/>
        <v>0</v>
      </c>
      <c r="H27" s="216">
        <f t="shared" si="1"/>
        <v>0</v>
      </c>
      <c r="I27" s="217"/>
      <c r="J27" s="216">
        <f t="shared" si="2"/>
        <v>0</v>
      </c>
    </row>
    <row r="28" spans="1:10" ht="18.75" customHeight="1">
      <c r="A28" s="199">
        <v>24</v>
      </c>
      <c r="B28" s="289" t="s">
        <v>15</v>
      </c>
      <c r="C28" s="201">
        <v>400</v>
      </c>
      <c r="D28" s="201"/>
      <c r="E28" s="199"/>
      <c r="F28" s="202"/>
      <c r="G28" s="216">
        <f t="shared" si="0"/>
        <v>0</v>
      </c>
      <c r="H28" s="216">
        <f t="shared" si="1"/>
        <v>0</v>
      </c>
      <c r="I28" s="217"/>
      <c r="J28" s="216">
        <f t="shared" si="2"/>
        <v>0</v>
      </c>
    </row>
    <row r="29" spans="1:10" ht="12.75">
      <c r="A29" s="199">
        <v>25</v>
      </c>
      <c r="B29" s="289" t="s">
        <v>65</v>
      </c>
      <c r="C29" s="201">
        <v>2000</v>
      </c>
      <c r="D29" s="201"/>
      <c r="E29" s="199"/>
      <c r="F29" s="202"/>
      <c r="G29" s="216">
        <f>F29*I29+F29</f>
        <v>0</v>
      </c>
      <c r="H29" s="216">
        <f>E29*F29</f>
        <v>0</v>
      </c>
      <c r="I29" s="217"/>
      <c r="J29" s="216">
        <f>H29*I29+H29</f>
        <v>0</v>
      </c>
    </row>
    <row r="30" spans="1:10" ht="30.75" customHeight="1">
      <c r="A30" s="199">
        <v>26</v>
      </c>
      <c r="B30" s="289" t="s">
        <v>16</v>
      </c>
      <c r="C30" s="201">
        <v>20000</v>
      </c>
      <c r="D30" s="201"/>
      <c r="E30" s="199"/>
      <c r="F30" s="202"/>
      <c r="G30" s="216">
        <f t="shared" si="0"/>
        <v>0</v>
      </c>
      <c r="H30" s="216">
        <f t="shared" si="1"/>
        <v>0</v>
      </c>
      <c r="I30" s="217"/>
      <c r="J30" s="216">
        <f t="shared" si="2"/>
        <v>0</v>
      </c>
    </row>
    <row r="31" spans="1:10" ht="20.25">
      <c r="A31" s="199">
        <v>27</v>
      </c>
      <c r="B31" s="289" t="s">
        <v>203</v>
      </c>
      <c r="C31" s="201">
        <v>2000</v>
      </c>
      <c r="D31" s="201"/>
      <c r="E31" s="199"/>
      <c r="F31" s="202"/>
      <c r="G31" s="216">
        <f t="shared" si="0"/>
        <v>0</v>
      </c>
      <c r="H31" s="216">
        <f t="shared" si="1"/>
        <v>0</v>
      </c>
      <c r="I31" s="217"/>
      <c r="J31" s="216">
        <f t="shared" si="2"/>
        <v>0</v>
      </c>
    </row>
    <row r="32" spans="1:10" ht="43.5" customHeight="1">
      <c r="A32" s="199">
        <v>28</v>
      </c>
      <c r="B32" s="289" t="s">
        <v>17</v>
      </c>
      <c r="C32" s="201">
        <v>200</v>
      </c>
      <c r="D32" s="201"/>
      <c r="E32" s="199"/>
      <c r="F32" s="202"/>
      <c r="G32" s="216">
        <f t="shared" si="0"/>
        <v>0</v>
      </c>
      <c r="H32" s="216">
        <f t="shared" si="1"/>
        <v>0</v>
      </c>
      <c r="I32" s="217"/>
      <c r="J32" s="216">
        <f t="shared" si="2"/>
        <v>0</v>
      </c>
    </row>
    <row r="33" spans="1:10" ht="20.25">
      <c r="A33" s="199">
        <v>29</v>
      </c>
      <c r="B33" s="290" t="s">
        <v>18</v>
      </c>
      <c r="C33" s="201">
        <v>200</v>
      </c>
      <c r="D33" s="201"/>
      <c r="E33" s="199"/>
      <c r="F33" s="202"/>
      <c r="G33" s="216">
        <f t="shared" si="0"/>
        <v>0</v>
      </c>
      <c r="H33" s="216">
        <f t="shared" si="1"/>
        <v>0</v>
      </c>
      <c r="I33" s="217"/>
      <c r="J33" s="216">
        <f t="shared" si="2"/>
        <v>0</v>
      </c>
    </row>
    <row r="34" spans="1:10" ht="12.75">
      <c r="A34" s="199">
        <v>30</v>
      </c>
      <c r="B34" s="291" t="s">
        <v>19</v>
      </c>
      <c r="C34" s="201">
        <v>2000</v>
      </c>
      <c r="D34" s="201"/>
      <c r="E34" s="199"/>
      <c r="F34" s="202"/>
      <c r="G34" s="216">
        <f t="shared" si="0"/>
        <v>0</v>
      </c>
      <c r="H34" s="216">
        <f t="shared" si="1"/>
        <v>0</v>
      </c>
      <c r="I34" s="217"/>
      <c r="J34" s="216">
        <f t="shared" si="2"/>
        <v>0</v>
      </c>
    </row>
    <row r="35" spans="1:10" ht="14.25" customHeight="1">
      <c r="A35" s="199">
        <v>31</v>
      </c>
      <c r="B35" s="292" t="s">
        <v>710</v>
      </c>
      <c r="C35" s="201">
        <v>40000</v>
      </c>
      <c r="D35" s="201"/>
      <c r="E35" s="199"/>
      <c r="F35" s="202"/>
      <c r="G35" s="216">
        <f t="shared" si="0"/>
        <v>0</v>
      </c>
      <c r="H35" s="216">
        <f t="shared" si="1"/>
        <v>0</v>
      </c>
      <c r="I35" s="217"/>
      <c r="J35" s="216">
        <f t="shared" si="2"/>
        <v>0</v>
      </c>
    </row>
    <row r="36" spans="1:10" ht="20.25">
      <c r="A36" s="199">
        <v>32</v>
      </c>
      <c r="B36" s="293" t="s">
        <v>716</v>
      </c>
      <c r="C36" s="201">
        <v>500</v>
      </c>
      <c r="D36" s="201"/>
      <c r="E36" s="199"/>
      <c r="F36" s="202"/>
      <c r="G36" s="216">
        <f t="shared" si="0"/>
        <v>0</v>
      </c>
      <c r="H36" s="216">
        <f t="shared" si="1"/>
        <v>0</v>
      </c>
      <c r="I36" s="217"/>
      <c r="J36" s="216">
        <f t="shared" si="2"/>
        <v>0</v>
      </c>
    </row>
    <row r="37" spans="1:10" ht="20.25">
      <c r="A37" s="199">
        <v>33</v>
      </c>
      <c r="B37" s="294" t="s">
        <v>711</v>
      </c>
      <c r="C37" s="201">
        <v>500</v>
      </c>
      <c r="D37" s="201"/>
      <c r="E37" s="199"/>
      <c r="F37" s="202"/>
      <c r="G37" s="216">
        <f t="shared" si="0"/>
        <v>0</v>
      </c>
      <c r="H37" s="216">
        <f t="shared" si="1"/>
        <v>0</v>
      </c>
      <c r="I37" s="217"/>
      <c r="J37" s="216">
        <f t="shared" si="2"/>
        <v>0</v>
      </c>
    </row>
    <row r="38" spans="1:10" ht="20.25">
      <c r="A38" s="199">
        <v>34</v>
      </c>
      <c r="B38" s="292" t="s">
        <v>712</v>
      </c>
      <c r="C38" s="201">
        <v>1500</v>
      </c>
      <c r="D38" s="201"/>
      <c r="E38" s="199"/>
      <c r="F38" s="202"/>
      <c r="G38" s="216">
        <f t="shared" si="0"/>
        <v>0</v>
      </c>
      <c r="H38" s="216">
        <f t="shared" si="1"/>
        <v>0</v>
      </c>
      <c r="I38" s="217"/>
      <c r="J38" s="216">
        <f t="shared" si="2"/>
        <v>0</v>
      </c>
    </row>
    <row r="39" spans="1:10" ht="24" customHeight="1">
      <c r="A39" s="199">
        <v>35</v>
      </c>
      <c r="B39" s="292" t="s">
        <v>713</v>
      </c>
      <c r="C39" s="201">
        <v>500</v>
      </c>
      <c r="D39" s="201"/>
      <c r="E39" s="199"/>
      <c r="F39" s="202"/>
      <c r="G39" s="216">
        <f t="shared" si="0"/>
        <v>0</v>
      </c>
      <c r="H39" s="216">
        <f t="shared" si="1"/>
        <v>0</v>
      </c>
      <c r="I39" s="217"/>
      <c r="J39" s="216">
        <f t="shared" si="2"/>
        <v>0</v>
      </c>
    </row>
    <row r="40" spans="1:10" ht="20.25">
      <c r="A40" s="199">
        <v>36</v>
      </c>
      <c r="B40" s="292" t="s">
        <v>714</v>
      </c>
      <c r="C40" s="201">
        <v>1000</v>
      </c>
      <c r="D40" s="201"/>
      <c r="E40" s="199"/>
      <c r="F40" s="202"/>
      <c r="G40" s="216">
        <f t="shared" si="0"/>
        <v>0</v>
      </c>
      <c r="H40" s="216">
        <f t="shared" si="1"/>
        <v>0</v>
      </c>
      <c r="I40" s="217"/>
      <c r="J40" s="216">
        <f t="shared" si="2"/>
        <v>0</v>
      </c>
    </row>
    <row r="41" spans="1:10" ht="20.25">
      <c r="A41" s="199">
        <v>37</v>
      </c>
      <c r="B41" s="292" t="s">
        <v>204</v>
      </c>
      <c r="C41" s="201">
        <v>2000</v>
      </c>
      <c r="D41" s="201"/>
      <c r="E41" s="199"/>
      <c r="F41" s="202"/>
      <c r="G41" s="216">
        <f t="shared" si="0"/>
        <v>0</v>
      </c>
      <c r="H41" s="216">
        <f t="shared" si="1"/>
        <v>0</v>
      </c>
      <c r="I41" s="217"/>
      <c r="J41" s="216">
        <f t="shared" si="2"/>
        <v>0</v>
      </c>
    </row>
    <row r="42" spans="1:10" ht="20.25">
      <c r="A42" s="199">
        <v>38</v>
      </c>
      <c r="B42" s="289" t="s">
        <v>59</v>
      </c>
      <c r="C42" s="201">
        <v>10000</v>
      </c>
      <c r="D42" s="201"/>
      <c r="E42" s="199"/>
      <c r="F42" s="203"/>
      <c r="G42" s="216">
        <f t="shared" si="0"/>
        <v>0</v>
      </c>
      <c r="H42" s="216">
        <f t="shared" si="1"/>
        <v>0</v>
      </c>
      <c r="I42" s="217"/>
      <c r="J42" s="216">
        <f t="shared" si="2"/>
        <v>0</v>
      </c>
    </row>
    <row r="43" spans="1:10" ht="20.25">
      <c r="A43" s="199">
        <v>39</v>
      </c>
      <c r="B43" s="290" t="s">
        <v>60</v>
      </c>
      <c r="C43" s="201">
        <v>2000</v>
      </c>
      <c r="D43" s="201"/>
      <c r="E43" s="199"/>
      <c r="F43" s="203"/>
      <c r="G43" s="216">
        <f t="shared" si="0"/>
        <v>0</v>
      </c>
      <c r="H43" s="216">
        <f t="shared" si="1"/>
        <v>0</v>
      </c>
      <c r="I43" s="217"/>
      <c r="J43" s="216">
        <f t="shared" si="2"/>
        <v>0</v>
      </c>
    </row>
    <row r="44" spans="1:10" ht="20.25">
      <c r="A44" s="199">
        <v>40</v>
      </c>
      <c r="B44" s="289" t="s">
        <v>61</v>
      </c>
      <c r="C44" s="201">
        <v>6000</v>
      </c>
      <c r="D44" s="201"/>
      <c r="E44" s="199"/>
      <c r="F44" s="203"/>
      <c r="G44" s="216">
        <f t="shared" si="0"/>
        <v>0</v>
      </c>
      <c r="H44" s="216">
        <f t="shared" si="1"/>
        <v>0</v>
      </c>
      <c r="I44" s="217"/>
      <c r="J44" s="216">
        <f t="shared" si="2"/>
        <v>0</v>
      </c>
    </row>
    <row r="45" spans="1:10" ht="20.25">
      <c r="A45" s="199">
        <v>41</v>
      </c>
      <c r="B45" s="289" t="s">
        <v>715</v>
      </c>
      <c r="C45" s="201">
        <v>3000</v>
      </c>
      <c r="D45" s="201"/>
      <c r="E45" s="199"/>
      <c r="F45" s="203"/>
      <c r="G45" s="216">
        <f t="shared" si="0"/>
        <v>0</v>
      </c>
      <c r="H45" s="216">
        <f t="shared" si="1"/>
        <v>0</v>
      </c>
      <c r="I45" s="217"/>
      <c r="J45" s="216">
        <f t="shared" si="2"/>
        <v>0</v>
      </c>
    </row>
    <row r="46" spans="1:10" ht="20.25">
      <c r="A46" s="199">
        <v>42</v>
      </c>
      <c r="B46" s="289" t="s">
        <v>207</v>
      </c>
      <c r="C46" s="201">
        <v>8000</v>
      </c>
      <c r="D46" s="201"/>
      <c r="E46" s="199"/>
      <c r="F46" s="203"/>
      <c r="G46" s="216">
        <f t="shared" si="0"/>
        <v>0</v>
      </c>
      <c r="H46" s="216">
        <f t="shared" si="1"/>
        <v>0</v>
      </c>
      <c r="I46" s="217"/>
      <c r="J46" s="216">
        <f t="shared" si="2"/>
        <v>0</v>
      </c>
    </row>
    <row r="47" spans="1:10" ht="20.25">
      <c r="A47" s="199">
        <v>43</v>
      </c>
      <c r="B47" s="289" t="s">
        <v>208</v>
      </c>
      <c r="C47" s="201">
        <v>8000</v>
      </c>
      <c r="D47" s="201"/>
      <c r="E47" s="199"/>
      <c r="F47" s="203"/>
      <c r="G47" s="216">
        <f t="shared" si="0"/>
        <v>0</v>
      </c>
      <c r="H47" s="216">
        <f t="shared" si="1"/>
        <v>0</v>
      </c>
      <c r="I47" s="217"/>
      <c r="J47" s="216">
        <f t="shared" si="2"/>
        <v>0</v>
      </c>
    </row>
    <row r="48" spans="1:10" ht="20.25">
      <c r="A48" s="199">
        <v>44</v>
      </c>
      <c r="B48" s="289" t="s">
        <v>62</v>
      </c>
      <c r="C48" s="201">
        <v>3200</v>
      </c>
      <c r="D48" s="201"/>
      <c r="E48" s="199"/>
      <c r="F48" s="204"/>
      <c r="G48" s="216">
        <f t="shared" si="0"/>
        <v>0</v>
      </c>
      <c r="H48" s="216">
        <f t="shared" si="1"/>
        <v>0</v>
      </c>
      <c r="I48" s="217"/>
      <c r="J48" s="216">
        <f t="shared" si="2"/>
        <v>0</v>
      </c>
    </row>
    <row r="49" spans="1:10" ht="20.25">
      <c r="A49" s="199">
        <v>45</v>
      </c>
      <c r="B49" s="295" t="s">
        <v>63</v>
      </c>
      <c r="C49" s="205">
        <v>6144</v>
      </c>
      <c r="D49" s="201"/>
      <c r="E49" s="199"/>
      <c r="F49" s="202"/>
      <c r="G49" s="216">
        <f t="shared" si="0"/>
        <v>0</v>
      </c>
      <c r="H49" s="216">
        <f t="shared" si="1"/>
        <v>0</v>
      </c>
      <c r="I49" s="217"/>
      <c r="J49" s="216">
        <f t="shared" si="2"/>
        <v>0</v>
      </c>
    </row>
    <row r="50" spans="1:10" ht="20.25">
      <c r="A50" s="199">
        <v>46</v>
      </c>
      <c r="B50" s="295" t="s">
        <v>64</v>
      </c>
      <c r="C50" s="205">
        <v>6144</v>
      </c>
      <c r="D50" s="201"/>
      <c r="E50" s="199"/>
      <c r="F50" s="202"/>
      <c r="G50" s="216">
        <f t="shared" si="0"/>
        <v>0</v>
      </c>
      <c r="H50" s="216">
        <f t="shared" si="1"/>
        <v>0</v>
      </c>
      <c r="I50" s="217"/>
      <c r="J50" s="216">
        <f t="shared" si="2"/>
        <v>0</v>
      </c>
    </row>
    <row r="51" spans="1:10" ht="12.75">
      <c r="A51" s="199">
        <v>47</v>
      </c>
      <c r="B51" s="291" t="s">
        <v>329</v>
      </c>
      <c r="C51" s="201">
        <v>100</v>
      </c>
      <c r="D51" s="201"/>
      <c r="E51" s="199"/>
      <c r="F51" s="202"/>
      <c r="G51" s="216">
        <f t="shared" si="0"/>
        <v>0</v>
      </c>
      <c r="H51" s="216">
        <f t="shared" si="1"/>
        <v>0</v>
      </c>
      <c r="I51" s="217"/>
      <c r="J51" s="216">
        <f t="shared" si="2"/>
        <v>0</v>
      </c>
    </row>
    <row r="52" spans="1:10" ht="12.75">
      <c r="A52" s="199">
        <v>48</v>
      </c>
      <c r="B52" s="296" t="s">
        <v>66</v>
      </c>
      <c r="C52" s="201">
        <v>1000</v>
      </c>
      <c r="D52" s="275"/>
      <c r="E52" s="255"/>
      <c r="F52" s="254"/>
      <c r="G52" s="219">
        <f t="shared" si="0"/>
        <v>0</v>
      </c>
      <c r="H52" s="219">
        <f t="shared" si="1"/>
        <v>0</v>
      </c>
      <c r="I52" s="220"/>
      <c r="J52" s="219">
        <f t="shared" si="2"/>
        <v>0</v>
      </c>
    </row>
    <row r="53" spans="1:10" ht="21" thickBot="1">
      <c r="A53" s="199">
        <v>49</v>
      </c>
      <c r="B53" s="289" t="s">
        <v>138</v>
      </c>
      <c r="C53" s="201">
        <v>3000</v>
      </c>
      <c r="D53" s="201"/>
      <c r="E53" s="199"/>
      <c r="F53" s="202"/>
      <c r="G53" s="216">
        <f>F53*I53+F53</f>
        <v>0</v>
      </c>
      <c r="H53" s="219">
        <f>E53*F53</f>
        <v>0</v>
      </c>
      <c r="I53" s="217"/>
      <c r="J53" s="219">
        <f>H53*I53+H53</f>
        <v>0</v>
      </c>
    </row>
    <row r="54" spans="1:10" ht="13.5" thickBot="1">
      <c r="A54" s="199"/>
      <c r="B54" s="218" t="s">
        <v>626</v>
      </c>
      <c r="C54" s="201"/>
      <c r="D54" s="276"/>
      <c r="E54" s="256"/>
      <c r="F54" s="221"/>
      <c r="G54" s="257"/>
      <c r="H54" s="303">
        <f>SUM(H5:H53)</f>
        <v>0</v>
      </c>
      <c r="I54" s="258"/>
      <c r="J54" s="303">
        <f>SUM(J5:J53)</f>
        <v>0</v>
      </c>
    </row>
    <row r="55" spans="1:10" ht="12.75">
      <c r="A55" s="4"/>
      <c r="B55" s="1021" t="s">
        <v>67</v>
      </c>
      <c r="C55" s="1022"/>
      <c r="D55" s="1022"/>
      <c r="E55" s="1022"/>
      <c r="F55" s="1022"/>
      <c r="G55" s="301" t="s">
        <v>239</v>
      </c>
      <c r="H55" s="302">
        <f>J54-H54</f>
        <v>0</v>
      </c>
      <c r="I55" s="4"/>
      <c r="J55" s="4"/>
    </row>
    <row r="56" spans="1:10" ht="12.75">
      <c r="A56" s="4"/>
      <c r="B56" s="1023" t="s">
        <v>68</v>
      </c>
      <c r="C56" s="1024"/>
      <c r="D56" s="1024"/>
      <c r="E56" s="1024"/>
      <c r="F56" s="1024"/>
      <c r="G56" s="4"/>
      <c r="H56" s="4"/>
      <c r="I56" s="4"/>
      <c r="J56" s="4"/>
    </row>
    <row r="57" spans="1:10" ht="12.75">
      <c r="A57" s="4"/>
      <c r="B57" s="1023" t="s">
        <v>69</v>
      </c>
      <c r="C57" s="1024"/>
      <c r="D57" s="1024"/>
      <c r="E57" s="1024"/>
      <c r="F57" s="13"/>
      <c r="G57" s="4"/>
      <c r="H57" s="4"/>
      <c r="I57" s="4"/>
      <c r="J57" s="4"/>
    </row>
    <row r="58" spans="1:10" ht="12.75">
      <c r="A58" s="4"/>
      <c r="B58" s="4"/>
      <c r="C58" s="4"/>
      <c r="D58" s="277"/>
      <c r="E58" s="4"/>
      <c r="F58" s="4"/>
      <c r="G58" s="4"/>
      <c r="H58" s="4"/>
      <c r="I58" s="4"/>
      <c r="J58" s="4" t="s">
        <v>446</v>
      </c>
    </row>
    <row r="59" spans="1:10" ht="12.75">
      <c r="A59" s="4"/>
      <c r="B59" s="4"/>
      <c r="C59" s="4"/>
      <c r="D59" s="277"/>
      <c r="E59" s="4"/>
      <c r="F59" s="4"/>
      <c r="G59" s="4"/>
      <c r="H59" s="4"/>
      <c r="I59" s="4"/>
      <c r="J59" s="4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K51"/>
  <sheetViews>
    <sheetView workbookViewId="0" topLeftCell="A13">
      <selection activeCell="B15" sqref="B15"/>
    </sheetView>
  </sheetViews>
  <sheetFormatPr defaultColWidth="9.00390625" defaultRowHeight="12.75"/>
  <cols>
    <col min="1" max="1" width="5.375" style="0" customWidth="1"/>
    <col min="2" max="2" width="50.50390625" style="0" customWidth="1"/>
    <col min="3" max="3" width="10.00390625" style="0" customWidth="1"/>
    <col min="6" max="6" width="8.125" style="0" customWidth="1"/>
    <col min="7" max="7" width="10.50390625" style="0" customWidth="1"/>
    <col min="8" max="8" width="5.00390625" style="0" customWidth="1"/>
    <col min="9" max="9" width="10.625" style="0" customWidth="1"/>
  </cols>
  <sheetData>
    <row r="1" ht="12.75">
      <c r="H1" s="5" t="s">
        <v>238</v>
      </c>
    </row>
    <row r="2" spans="1:11" ht="14.25">
      <c r="A2" s="171"/>
      <c r="B2" s="172" t="s">
        <v>250</v>
      </c>
      <c r="C2" s="171"/>
      <c r="D2" s="171"/>
      <c r="E2" s="222"/>
      <c r="F2" s="171"/>
      <c r="G2" s="173"/>
      <c r="H2" s="171"/>
      <c r="I2" s="171"/>
      <c r="J2" s="171"/>
      <c r="K2" s="171"/>
    </row>
    <row r="3" spans="1:11" ht="14.25">
      <c r="A3" s="171"/>
      <c r="B3" s="172"/>
      <c r="C3" s="171"/>
      <c r="D3" s="171"/>
      <c r="E3" s="222"/>
      <c r="F3" s="171"/>
      <c r="G3" s="173"/>
      <c r="H3" s="171"/>
      <c r="I3" s="171"/>
      <c r="J3" s="171"/>
      <c r="K3" s="171"/>
    </row>
    <row r="4" spans="1:11" ht="14.25">
      <c r="A4" s="171"/>
      <c r="B4" s="171"/>
      <c r="C4" s="171"/>
      <c r="D4" s="171"/>
      <c r="E4" s="222"/>
      <c r="F4" s="171"/>
      <c r="G4" s="171"/>
      <c r="H4" s="171"/>
      <c r="I4" s="171"/>
      <c r="J4" s="171"/>
      <c r="K4" s="171"/>
    </row>
    <row r="5" spans="1:11" ht="15" customHeight="1">
      <c r="A5" s="224" t="s">
        <v>337</v>
      </c>
      <c r="B5" s="424" t="s">
        <v>338</v>
      </c>
      <c r="C5" s="421" t="s">
        <v>70</v>
      </c>
      <c r="D5" s="412" t="s">
        <v>600</v>
      </c>
      <c r="E5" s="1026" t="s">
        <v>89</v>
      </c>
      <c r="F5" s="413" t="s">
        <v>601</v>
      </c>
      <c r="G5" s="414" t="s">
        <v>602</v>
      </c>
      <c r="H5" s="414" t="s">
        <v>603</v>
      </c>
      <c r="I5" s="414" t="s">
        <v>604</v>
      </c>
      <c r="J5" s="414" t="s">
        <v>605</v>
      </c>
      <c r="K5" s="414" t="s">
        <v>605</v>
      </c>
    </row>
    <row r="6" spans="1:11" ht="13.5">
      <c r="A6" s="225"/>
      <c r="B6" s="425"/>
      <c r="C6" s="422" t="s">
        <v>251</v>
      </c>
      <c r="D6" s="415" t="s">
        <v>606</v>
      </c>
      <c r="E6" s="1027"/>
      <c r="F6" s="416" t="s">
        <v>608</v>
      </c>
      <c r="G6" s="417" t="s">
        <v>609</v>
      </c>
      <c r="H6" s="417" t="s">
        <v>610</v>
      </c>
      <c r="I6" s="417" t="s">
        <v>611</v>
      </c>
      <c r="J6" s="417" t="s">
        <v>612</v>
      </c>
      <c r="K6" s="417" t="s">
        <v>613</v>
      </c>
    </row>
    <row r="7" spans="1:11" ht="13.5">
      <c r="A7" s="225"/>
      <c r="B7" s="426"/>
      <c r="C7" s="422"/>
      <c r="D7" s="415"/>
      <c r="E7" s="1027"/>
      <c r="F7" s="416"/>
      <c r="G7" s="417" t="s">
        <v>339</v>
      </c>
      <c r="H7" s="417"/>
      <c r="I7" s="417" t="s">
        <v>339</v>
      </c>
      <c r="J7" s="417"/>
      <c r="K7" s="417"/>
    </row>
    <row r="8" spans="1:11" ht="13.5">
      <c r="A8" s="226"/>
      <c r="B8" s="427"/>
      <c r="C8" s="423"/>
      <c r="D8" s="418"/>
      <c r="E8" s="1028"/>
      <c r="F8" s="416"/>
      <c r="G8" s="417" t="s">
        <v>614</v>
      </c>
      <c r="H8" s="417"/>
      <c r="I8" s="417" t="s">
        <v>614</v>
      </c>
      <c r="J8" s="417" t="s">
        <v>614</v>
      </c>
      <c r="K8" s="417" t="s">
        <v>614</v>
      </c>
    </row>
    <row r="9" spans="1:11" ht="12.75">
      <c r="A9" s="227">
        <v>1</v>
      </c>
      <c r="B9" s="428">
        <v>2</v>
      </c>
      <c r="C9" s="183">
        <v>3</v>
      </c>
      <c r="D9" s="419">
        <v>4</v>
      </c>
      <c r="E9" s="420">
        <v>5</v>
      </c>
      <c r="F9" s="420">
        <v>6</v>
      </c>
      <c r="G9" s="420">
        <v>7</v>
      </c>
      <c r="H9" s="420">
        <v>8</v>
      </c>
      <c r="I9" s="420">
        <v>9</v>
      </c>
      <c r="J9" s="420">
        <v>10</v>
      </c>
      <c r="K9" s="420">
        <v>11</v>
      </c>
    </row>
    <row r="10" spans="1:11" ht="33" customHeight="1">
      <c r="A10" s="685" t="s">
        <v>71</v>
      </c>
      <c r="B10" s="686" t="s">
        <v>195</v>
      </c>
      <c r="C10" s="228">
        <v>1500</v>
      </c>
      <c r="D10" s="229">
        <f>E10*F10</f>
        <v>0</v>
      </c>
      <c r="E10" s="363"/>
      <c r="F10" s="363"/>
      <c r="G10" s="260"/>
      <c r="H10" s="364"/>
      <c r="I10" s="411">
        <f>G10*H10+G10</f>
        <v>0</v>
      </c>
      <c r="J10" s="411">
        <f>G10*F10</f>
        <v>0</v>
      </c>
      <c r="K10" s="411">
        <f>J10*H10+J10</f>
        <v>0</v>
      </c>
    </row>
    <row r="11" spans="1:11" ht="26.25" customHeight="1">
      <c r="A11" s="687" t="s">
        <v>72</v>
      </c>
      <c r="B11" s="686" t="s">
        <v>200</v>
      </c>
      <c r="C11" s="228">
        <v>900</v>
      </c>
      <c r="D11" s="229">
        <f aca="true" t="shared" si="0" ref="D11:D24">E11*F11</f>
        <v>0</v>
      </c>
      <c r="E11" s="363"/>
      <c r="F11" s="363"/>
      <c r="G11" s="260"/>
      <c r="H11" s="364"/>
      <c r="I11" s="411">
        <f aca="true" t="shared" si="1" ref="I11:I17">G11*H11+G11</f>
        <v>0</v>
      </c>
      <c r="J11" s="411">
        <f aca="true" t="shared" si="2" ref="J11:J17">G11*F11</f>
        <v>0</v>
      </c>
      <c r="K11" s="411">
        <f aca="true" t="shared" si="3" ref="K11:K17">J11*H11+J11</f>
        <v>0</v>
      </c>
    </row>
    <row r="12" spans="1:11" ht="30" customHeight="1">
      <c r="A12" s="687" t="s">
        <v>73</v>
      </c>
      <c r="B12" s="686" t="s">
        <v>201</v>
      </c>
      <c r="C12" s="228">
        <v>600</v>
      </c>
      <c r="D12" s="229">
        <f t="shared" si="0"/>
        <v>0</v>
      </c>
      <c r="E12" s="363"/>
      <c r="F12" s="363"/>
      <c r="G12" s="260"/>
      <c r="H12" s="364"/>
      <c r="I12" s="411">
        <f t="shared" si="1"/>
        <v>0</v>
      </c>
      <c r="J12" s="411">
        <f t="shared" si="2"/>
        <v>0</v>
      </c>
      <c r="K12" s="411">
        <f t="shared" si="3"/>
        <v>0</v>
      </c>
    </row>
    <row r="13" spans="1:11" ht="20.25">
      <c r="A13" s="687">
        <v>4</v>
      </c>
      <c r="B13" s="686" t="s">
        <v>74</v>
      </c>
      <c r="C13" s="228">
        <v>1000</v>
      </c>
      <c r="D13" s="229">
        <f t="shared" si="0"/>
        <v>0</v>
      </c>
      <c r="E13" s="363"/>
      <c r="F13" s="363"/>
      <c r="G13" s="260"/>
      <c r="H13" s="364"/>
      <c r="I13" s="411">
        <f t="shared" si="1"/>
        <v>0</v>
      </c>
      <c r="J13" s="411">
        <f t="shared" si="2"/>
        <v>0</v>
      </c>
      <c r="K13" s="411">
        <f t="shared" si="3"/>
        <v>0</v>
      </c>
    </row>
    <row r="14" spans="1:11" ht="21" customHeight="1">
      <c r="A14" s="687">
        <v>5</v>
      </c>
      <c r="B14" s="686" t="s">
        <v>717</v>
      </c>
      <c r="C14" s="228">
        <v>125</v>
      </c>
      <c r="D14" s="229">
        <f t="shared" si="0"/>
        <v>0</v>
      </c>
      <c r="E14" s="363"/>
      <c r="F14" s="363"/>
      <c r="G14" s="260"/>
      <c r="H14" s="364"/>
      <c r="I14" s="411">
        <f t="shared" si="1"/>
        <v>0</v>
      </c>
      <c r="J14" s="411">
        <f t="shared" si="2"/>
        <v>0</v>
      </c>
      <c r="K14" s="411">
        <f t="shared" si="3"/>
        <v>0</v>
      </c>
    </row>
    <row r="15" spans="1:11" ht="31.5" customHeight="1">
      <c r="A15" s="687">
        <v>6</v>
      </c>
      <c r="B15" s="686" t="s">
        <v>718</v>
      </c>
      <c r="C15" s="228">
        <v>125</v>
      </c>
      <c r="D15" s="229">
        <f t="shared" si="0"/>
        <v>0</v>
      </c>
      <c r="E15" s="363"/>
      <c r="F15" s="363"/>
      <c r="G15" s="260"/>
      <c r="H15" s="364"/>
      <c r="I15" s="411">
        <f t="shared" si="1"/>
        <v>0</v>
      </c>
      <c r="J15" s="411">
        <f t="shared" si="2"/>
        <v>0</v>
      </c>
      <c r="K15" s="411">
        <f t="shared" si="3"/>
        <v>0</v>
      </c>
    </row>
    <row r="16" spans="1:11" ht="26.25" customHeight="1">
      <c r="A16" s="223">
        <v>7</v>
      </c>
      <c r="B16" s="686" t="s">
        <v>719</v>
      </c>
      <c r="C16" s="228">
        <v>150</v>
      </c>
      <c r="D16" s="229">
        <f t="shared" si="0"/>
        <v>0</v>
      </c>
      <c r="E16" s="363"/>
      <c r="F16" s="363"/>
      <c r="G16" s="260"/>
      <c r="H16" s="364"/>
      <c r="I16" s="411">
        <f t="shared" si="1"/>
        <v>0</v>
      </c>
      <c r="J16" s="411">
        <f t="shared" si="2"/>
        <v>0</v>
      </c>
      <c r="K16" s="411">
        <f t="shared" si="3"/>
        <v>0</v>
      </c>
    </row>
    <row r="17" spans="1:11" ht="30" customHeight="1">
      <c r="A17" s="223">
        <v>8</v>
      </c>
      <c r="B17" s="686" t="s">
        <v>85</v>
      </c>
      <c r="C17" s="228">
        <v>50</v>
      </c>
      <c r="D17" s="229">
        <f t="shared" si="0"/>
        <v>0</v>
      </c>
      <c r="E17" s="363"/>
      <c r="F17" s="363"/>
      <c r="G17" s="260"/>
      <c r="H17" s="364"/>
      <c r="I17" s="411">
        <f t="shared" si="1"/>
        <v>0</v>
      </c>
      <c r="J17" s="411">
        <f t="shared" si="2"/>
        <v>0</v>
      </c>
      <c r="K17" s="411">
        <f t="shared" si="3"/>
        <v>0</v>
      </c>
    </row>
    <row r="18" spans="1:11" ht="79.5" customHeight="1">
      <c r="A18" s="223">
        <v>9</v>
      </c>
      <c r="B18" s="688" t="s">
        <v>202</v>
      </c>
      <c r="C18" s="228">
        <v>300</v>
      </c>
      <c r="D18" s="229">
        <f t="shared" si="0"/>
        <v>0</v>
      </c>
      <c r="E18" s="363"/>
      <c r="F18" s="363"/>
      <c r="G18" s="260"/>
      <c r="H18" s="364"/>
      <c r="I18" s="411">
        <f>G18*H18+G18</f>
        <v>0</v>
      </c>
      <c r="J18" s="411">
        <f>G18*F18</f>
        <v>0</v>
      </c>
      <c r="K18" s="411">
        <f>J18*H18+J18</f>
        <v>0</v>
      </c>
    </row>
    <row r="19" spans="1:11" ht="57" customHeight="1">
      <c r="A19" s="223">
        <v>10</v>
      </c>
      <c r="B19" s="689" t="s">
        <v>332</v>
      </c>
      <c r="C19" s="228">
        <v>125</v>
      </c>
      <c r="D19" s="229">
        <f t="shared" si="0"/>
        <v>0</v>
      </c>
      <c r="E19" s="363"/>
      <c r="F19" s="363"/>
      <c r="G19" s="260"/>
      <c r="H19" s="364"/>
      <c r="I19" s="411">
        <f aca="true" t="shared" si="4" ref="I19:I24">G19*H19+G19</f>
        <v>0</v>
      </c>
      <c r="J19" s="411">
        <f aca="true" t="shared" si="5" ref="J19:J24">G19*F19</f>
        <v>0</v>
      </c>
      <c r="K19" s="411">
        <f aca="true" t="shared" si="6" ref="K19:K24">J19*H19+J19</f>
        <v>0</v>
      </c>
    </row>
    <row r="20" spans="1:11" ht="31.5" customHeight="1">
      <c r="A20" s="223">
        <v>11</v>
      </c>
      <c r="B20" s="689" t="s">
        <v>333</v>
      </c>
      <c r="C20" s="228">
        <v>600</v>
      </c>
      <c r="D20" s="229">
        <f t="shared" si="0"/>
        <v>0</v>
      </c>
      <c r="E20" s="363"/>
      <c r="F20" s="363"/>
      <c r="G20" s="260"/>
      <c r="H20" s="364"/>
      <c r="I20" s="411">
        <f t="shared" si="4"/>
        <v>0</v>
      </c>
      <c r="J20" s="411">
        <f t="shared" si="5"/>
        <v>0</v>
      </c>
      <c r="K20" s="411">
        <f t="shared" si="6"/>
        <v>0</v>
      </c>
    </row>
    <row r="21" spans="1:11" ht="28.5" customHeight="1">
      <c r="A21" s="223">
        <v>12</v>
      </c>
      <c r="B21" s="686" t="s">
        <v>334</v>
      </c>
      <c r="C21" s="228">
        <v>2000</v>
      </c>
      <c r="D21" s="229">
        <f t="shared" si="0"/>
        <v>0</v>
      </c>
      <c r="E21" s="363"/>
      <c r="F21" s="363"/>
      <c r="G21" s="260"/>
      <c r="H21" s="364"/>
      <c r="I21" s="411">
        <f t="shared" si="4"/>
        <v>0</v>
      </c>
      <c r="J21" s="411">
        <f t="shared" si="5"/>
        <v>0</v>
      </c>
      <c r="K21" s="411">
        <f t="shared" si="6"/>
        <v>0</v>
      </c>
    </row>
    <row r="22" spans="1:11" ht="33.75" customHeight="1">
      <c r="A22" s="223">
        <v>13</v>
      </c>
      <c r="B22" s="690" t="s">
        <v>335</v>
      </c>
      <c r="C22" s="271">
        <v>768</v>
      </c>
      <c r="D22" s="229">
        <f t="shared" si="0"/>
        <v>0</v>
      </c>
      <c r="E22" s="363"/>
      <c r="F22" s="363"/>
      <c r="G22" s="260"/>
      <c r="H22" s="364"/>
      <c r="I22" s="411">
        <f t="shared" si="4"/>
        <v>0</v>
      </c>
      <c r="J22" s="411">
        <f t="shared" si="5"/>
        <v>0</v>
      </c>
      <c r="K22" s="411">
        <f t="shared" si="6"/>
        <v>0</v>
      </c>
    </row>
    <row r="23" spans="1:11" ht="30" customHeight="1">
      <c r="A23" s="223">
        <v>14</v>
      </c>
      <c r="B23" s="690" t="s">
        <v>720</v>
      </c>
      <c r="C23" s="297">
        <v>200</v>
      </c>
      <c r="D23" s="229">
        <f t="shared" si="0"/>
        <v>0</v>
      </c>
      <c r="E23" s="363"/>
      <c r="F23" s="363"/>
      <c r="G23" s="260"/>
      <c r="H23" s="364"/>
      <c r="I23" s="411">
        <f t="shared" si="4"/>
        <v>0</v>
      </c>
      <c r="J23" s="411">
        <f t="shared" si="5"/>
        <v>0</v>
      </c>
      <c r="K23" s="411">
        <f t="shared" si="6"/>
        <v>0</v>
      </c>
    </row>
    <row r="24" spans="1:11" ht="20.25" customHeight="1" thickBot="1">
      <c r="A24" s="223">
        <v>15</v>
      </c>
      <c r="B24" s="686" t="s">
        <v>721</v>
      </c>
      <c r="C24" s="230">
        <v>400</v>
      </c>
      <c r="D24" s="229">
        <f t="shared" si="0"/>
        <v>0</v>
      </c>
      <c r="E24" s="363"/>
      <c r="F24" s="363"/>
      <c r="G24" s="260"/>
      <c r="H24" s="364"/>
      <c r="I24" s="411">
        <f t="shared" si="4"/>
        <v>0</v>
      </c>
      <c r="J24" s="411">
        <f t="shared" si="5"/>
        <v>0</v>
      </c>
      <c r="K24" s="411">
        <f t="shared" si="6"/>
        <v>0</v>
      </c>
    </row>
    <row r="25" spans="1:11" ht="13.5" thickBot="1">
      <c r="A25" s="231"/>
      <c r="B25" s="231"/>
      <c r="C25" s="231"/>
      <c r="D25" s="231"/>
      <c r="E25" s="231"/>
      <c r="F25" s="231"/>
      <c r="G25" s="231"/>
      <c r="H25" s="231"/>
      <c r="I25" s="683" t="s">
        <v>626</v>
      </c>
      <c r="J25" s="684">
        <f>SUM(J10:J24)</f>
        <v>0</v>
      </c>
      <c r="K25" s="232">
        <f>SUM(K10:K24)</f>
        <v>0</v>
      </c>
    </row>
    <row r="26" spans="1:11" ht="13.5" thickBot="1">
      <c r="A26" s="1025" t="s">
        <v>86</v>
      </c>
      <c r="B26" s="1024"/>
      <c r="C26" s="1024"/>
      <c r="D26" s="1024"/>
      <c r="E26" s="231"/>
      <c r="F26" s="231"/>
      <c r="G26" s="231"/>
      <c r="H26" s="231"/>
      <c r="I26" s="228" t="s">
        <v>603</v>
      </c>
      <c r="J26" s="232">
        <f>K25-J25</f>
        <v>0</v>
      </c>
      <c r="K26" s="231"/>
    </row>
    <row r="27" spans="1:11" ht="12.75">
      <c r="A27" s="1025" t="s">
        <v>69</v>
      </c>
      <c r="B27" s="1024"/>
      <c r="C27" s="1024"/>
      <c r="D27" s="231"/>
      <c r="E27" s="231"/>
      <c r="F27" s="231"/>
      <c r="G27" s="231"/>
      <c r="H27" s="231"/>
      <c r="I27" s="231"/>
      <c r="J27" s="231"/>
      <c r="K27" s="231"/>
    </row>
    <row r="28" spans="1:11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2.75">
      <c r="A29" s="231"/>
      <c r="B29" s="268" t="s">
        <v>87</v>
      </c>
      <c r="C29" s="233"/>
      <c r="D29" s="233"/>
      <c r="E29" s="234"/>
      <c r="F29" s="235"/>
      <c r="G29" s="231"/>
      <c r="H29" s="231"/>
      <c r="I29" s="231"/>
      <c r="J29" s="231"/>
      <c r="K29" s="231"/>
    </row>
    <row r="30" spans="1:11" ht="30">
      <c r="A30" s="231"/>
      <c r="B30" s="238" t="s">
        <v>336</v>
      </c>
      <c r="C30" s="233"/>
      <c r="D30" s="236"/>
      <c r="E30" s="237"/>
      <c r="F30" s="235"/>
      <c r="G30" s="231"/>
      <c r="H30" s="231"/>
      <c r="I30" s="231"/>
      <c r="J30" s="231"/>
      <c r="K30" s="231"/>
    </row>
    <row r="31" spans="1:11" ht="12.75">
      <c r="A31" s="231"/>
      <c r="B31" s="239" t="s">
        <v>88</v>
      </c>
      <c r="C31" s="233"/>
      <c r="D31" s="237"/>
      <c r="E31" s="237"/>
      <c r="F31" s="235"/>
      <c r="G31" s="231"/>
      <c r="H31" s="231"/>
      <c r="I31" s="231"/>
      <c r="J31" s="231"/>
      <c r="K31" s="231"/>
    </row>
    <row r="32" spans="1:11" ht="12.75">
      <c r="A32" s="231"/>
      <c r="B32" s="239"/>
      <c r="C32" s="233"/>
      <c r="D32" s="237"/>
      <c r="E32" s="237"/>
      <c r="F32" s="235"/>
      <c r="G32" s="231"/>
      <c r="H32" s="231"/>
      <c r="I32" s="231"/>
      <c r="J32" s="231"/>
      <c r="K32" s="231"/>
    </row>
    <row r="33" spans="1:11" ht="12.75">
      <c r="A33" s="231"/>
      <c r="B33" s="259"/>
      <c r="C33" s="231"/>
      <c r="D33" s="231"/>
      <c r="E33" s="231"/>
      <c r="F33" s="231"/>
      <c r="G33" s="231"/>
      <c r="H33" s="231"/>
      <c r="I33" s="231"/>
      <c r="J33" s="231"/>
      <c r="K33" s="231"/>
    </row>
    <row r="34" spans="1:11" ht="12.75">
      <c r="A34" s="231"/>
      <c r="B34" s="268" t="s">
        <v>151</v>
      </c>
      <c r="C34" s="231"/>
      <c r="D34" s="231"/>
      <c r="E34" s="231"/>
      <c r="F34" s="231"/>
      <c r="G34" s="231"/>
      <c r="H34" s="231"/>
      <c r="I34" s="231"/>
      <c r="J34" s="231"/>
      <c r="K34" s="231"/>
    </row>
    <row r="35" spans="1:11" ht="12.75">
      <c r="A35" s="231"/>
      <c r="B35" s="267" t="s">
        <v>147</v>
      </c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2.75">
      <c r="A36" s="231"/>
      <c r="B36" s="267" t="s">
        <v>148</v>
      </c>
      <c r="C36" s="231"/>
      <c r="D36" s="231"/>
      <c r="E36" s="231"/>
      <c r="F36" s="231"/>
      <c r="G36" s="231"/>
      <c r="H36" s="231"/>
      <c r="I36" s="231"/>
      <c r="J36" s="231"/>
      <c r="K36" s="231"/>
    </row>
    <row r="37" spans="1:11" ht="12.75">
      <c r="A37" s="4"/>
      <c r="B37" s="267" t="s">
        <v>149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267" t="s">
        <v>150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3">
    <mergeCell ref="A26:D26"/>
    <mergeCell ref="A27:C27"/>
    <mergeCell ref="E5:E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I49"/>
  <sheetViews>
    <sheetView workbookViewId="0" topLeftCell="A1">
      <selection activeCell="F22" sqref="F22"/>
    </sheetView>
  </sheetViews>
  <sheetFormatPr defaultColWidth="9.00390625" defaultRowHeight="12.75"/>
  <cols>
    <col min="2" max="2" width="24.375" style="0" customWidth="1"/>
    <col min="3" max="3" width="18.125" style="0" customWidth="1"/>
    <col min="6" max="6" width="32.00390625" style="0" customWidth="1"/>
  </cols>
  <sheetData>
    <row r="1" ht="12.75">
      <c r="F1" s="5" t="s">
        <v>238</v>
      </c>
    </row>
    <row r="2" ht="12.75">
      <c r="B2" s="187" t="s">
        <v>0</v>
      </c>
    </row>
    <row r="3" ht="13.5" thickBot="1">
      <c r="B3" s="187"/>
    </row>
    <row r="4" spans="1:9" ht="13.5" thickBot="1">
      <c r="A4" s="433"/>
      <c r="B4" s="434" t="s">
        <v>2</v>
      </c>
      <c r="C4" s="435"/>
      <c r="D4" s="436"/>
      <c r="E4" s="437"/>
      <c r="F4" s="691"/>
      <c r="G4" s="692"/>
      <c r="H4" s="241"/>
      <c r="I4" s="241"/>
    </row>
    <row r="5" spans="1:9" ht="12.75">
      <c r="A5" s="438" t="s">
        <v>337</v>
      </c>
      <c r="B5" s="1029" t="s">
        <v>94</v>
      </c>
      <c r="C5" s="1030"/>
      <c r="D5" s="439"/>
      <c r="E5" s="440"/>
      <c r="F5" s="441"/>
      <c r="G5" s="442" t="s">
        <v>95</v>
      </c>
      <c r="H5" s="3"/>
      <c r="I5" s="3"/>
    </row>
    <row r="6" spans="1:9" ht="12.75">
      <c r="A6" s="443">
        <v>1</v>
      </c>
      <c r="B6" s="444" t="s">
        <v>96</v>
      </c>
      <c r="C6" s="445"/>
      <c r="D6" s="446"/>
      <c r="E6" s="445"/>
      <c r="F6" s="447"/>
      <c r="G6" s="448"/>
      <c r="H6" s="3"/>
      <c r="I6" s="3"/>
    </row>
    <row r="7" spans="1:9" ht="12.75">
      <c r="A7" s="443">
        <v>2</v>
      </c>
      <c r="B7" s="449" t="s">
        <v>97</v>
      </c>
      <c r="C7" s="450"/>
      <c r="D7" s="451"/>
      <c r="E7" s="450"/>
      <c r="F7" s="452"/>
      <c r="G7" s="448"/>
      <c r="H7" s="3"/>
      <c r="I7" s="3"/>
    </row>
    <row r="8" spans="1:9" ht="12.75">
      <c r="A8" s="443">
        <v>3</v>
      </c>
      <c r="B8" s="449" t="s">
        <v>98</v>
      </c>
      <c r="C8" s="450"/>
      <c r="D8" s="451"/>
      <c r="E8" s="450"/>
      <c r="F8" s="452"/>
      <c r="G8" s="448"/>
      <c r="H8" s="3"/>
      <c r="I8" s="3"/>
    </row>
    <row r="9" spans="1:9" ht="12.75">
      <c r="A9" s="443">
        <v>4</v>
      </c>
      <c r="B9" s="449" t="s">
        <v>99</v>
      </c>
      <c r="C9" s="450"/>
      <c r="D9" s="451"/>
      <c r="E9" s="450"/>
      <c r="F9" s="452"/>
      <c r="G9" s="448"/>
      <c r="H9" s="3"/>
      <c r="I9" s="3"/>
    </row>
    <row r="10" spans="1:9" ht="12.75">
      <c r="A10" s="443">
        <v>5</v>
      </c>
      <c r="B10" s="449" t="s">
        <v>100</v>
      </c>
      <c r="C10" s="450"/>
      <c r="D10" s="451"/>
      <c r="E10" s="450"/>
      <c r="F10" s="452"/>
      <c r="G10" s="448"/>
      <c r="H10" s="3"/>
      <c r="I10" s="3"/>
    </row>
    <row r="11" spans="1:9" ht="12.75">
      <c r="A11" s="443">
        <v>6</v>
      </c>
      <c r="B11" s="449" t="s">
        <v>101</v>
      </c>
      <c r="C11" s="450"/>
      <c r="D11" s="451"/>
      <c r="E11" s="450"/>
      <c r="F11" s="452"/>
      <c r="G11" s="448"/>
      <c r="H11" s="3"/>
      <c r="I11" s="3"/>
    </row>
    <row r="12" spans="1:9" ht="12.75">
      <c r="A12" s="443">
        <v>7</v>
      </c>
      <c r="B12" s="449" t="s">
        <v>102</v>
      </c>
      <c r="C12" s="450"/>
      <c r="D12" s="451"/>
      <c r="E12" s="450"/>
      <c r="F12" s="452"/>
      <c r="G12" s="448"/>
      <c r="H12" s="3"/>
      <c r="I12" s="3"/>
    </row>
    <row r="13" spans="1:9" ht="12.75">
      <c r="A13" s="443">
        <v>8</v>
      </c>
      <c r="B13" s="449" t="s">
        <v>104</v>
      </c>
      <c r="C13" s="450"/>
      <c r="D13" s="451"/>
      <c r="E13" s="450"/>
      <c r="F13" s="452"/>
      <c r="G13" s="448"/>
      <c r="H13" s="3"/>
      <c r="I13" s="3"/>
    </row>
    <row r="14" spans="1:9" ht="12.75">
      <c r="A14" s="443">
        <v>9</v>
      </c>
      <c r="B14" s="449" t="s">
        <v>105</v>
      </c>
      <c r="C14" s="450"/>
      <c r="D14" s="451"/>
      <c r="E14" s="450"/>
      <c r="F14" s="452"/>
      <c r="G14" s="448"/>
      <c r="H14" s="3"/>
      <c r="I14" s="3"/>
    </row>
    <row r="15" spans="1:9" ht="12.75">
      <c r="A15" s="443">
        <v>10</v>
      </c>
      <c r="B15" s="449" t="s">
        <v>106</v>
      </c>
      <c r="C15" s="450"/>
      <c r="D15" s="451"/>
      <c r="E15" s="450"/>
      <c r="F15" s="452"/>
      <c r="G15" s="448"/>
      <c r="H15" s="3"/>
      <c r="I15" s="3"/>
    </row>
    <row r="16" spans="1:9" ht="12.75">
      <c r="A16" s="443">
        <v>11</v>
      </c>
      <c r="B16" s="449" t="s">
        <v>107</v>
      </c>
      <c r="C16" s="450"/>
      <c r="D16" s="451"/>
      <c r="E16" s="450"/>
      <c r="F16" s="452"/>
      <c r="G16" s="448"/>
      <c r="H16" s="3"/>
      <c r="I16" s="3"/>
    </row>
    <row r="17" spans="1:9" ht="12.75">
      <c r="A17" s="443">
        <v>12</v>
      </c>
      <c r="B17" s="449" t="s">
        <v>137</v>
      </c>
      <c r="C17" s="450"/>
      <c r="D17" s="451"/>
      <c r="E17" s="450"/>
      <c r="F17" s="452"/>
      <c r="G17" s="448"/>
      <c r="H17" s="3"/>
      <c r="I17" s="3"/>
    </row>
    <row r="18" spans="1:9" ht="12.75">
      <c r="A18" s="443">
        <v>13</v>
      </c>
      <c r="B18" s="449" t="s">
        <v>252</v>
      </c>
      <c r="C18" s="450"/>
      <c r="D18" s="451"/>
      <c r="E18" s="450"/>
      <c r="F18" s="452"/>
      <c r="G18" s="448"/>
      <c r="H18" s="3"/>
      <c r="I18" s="3"/>
    </row>
    <row r="19" spans="1:9" ht="12.75">
      <c r="A19" s="443">
        <v>14</v>
      </c>
      <c r="B19" s="449" t="s">
        <v>108</v>
      </c>
      <c r="C19" s="450"/>
      <c r="D19" s="451"/>
      <c r="E19" s="450"/>
      <c r="F19" s="452"/>
      <c r="G19" s="448"/>
      <c r="H19" s="3"/>
      <c r="I19" s="3"/>
    </row>
    <row r="20" spans="1:9" ht="12.75">
      <c r="A20" s="443">
        <v>16</v>
      </c>
      <c r="B20" s="1031" t="s">
        <v>109</v>
      </c>
      <c r="C20" s="1032"/>
      <c r="D20" s="1032"/>
      <c r="E20" s="1032"/>
      <c r="F20" s="452"/>
      <c r="G20" s="448"/>
      <c r="H20" s="3"/>
      <c r="I20" s="3"/>
    </row>
    <row r="21" spans="1:9" ht="12.75">
      <c r="A21" s="443">
        <v>17</v>
      </c>
      <c r="B21" s="449" t="s">
        <v>110</v>
      </c>
      <c r="C21" s="450"/>
      <c r="D21" s="451"/>
      <c r="E21" s="450"/>
      <c r="F21" s="452"/>
      <c r="G21" s="448"/>
      <c r="H21" s="3"/>
      <c r="I21" s="3"/>
    </row>
    <row r="22" spans="1:9" ht="12.75">
      <c r="A22" s="443">
        <v>18</v>
      </c>
      <c r="B22" s="449" t="s">
        <v>111</v>
      </c>
      <c r="C22" s="450"/>
      <c r="D22" s="451"/>
      <c r="E22" s="450"/>
      <c r="F22" s="452"/>
      <c r="G22" s="448"/>
      <c r="H22" s="3"/>
      <c r="I22" s="3"/>
    </row>
    <row r="23" spans="1:9" ht="12.75">
      <c r="A23" s="443">
        <v>19</v>
      </c>
      <c r="B23" s="453" t="s">
        <v>112</v>
      </c>
      <c r="C23" s="452"/>
      <c r="D23" s="454"/>
      <c r="E23" s="452"/>
      <c r="F23" s="452"/>
      <c r="G23" s="448"/>
      <c r="H23" s="3"/>
      <c r="I23" s="3"/>
    </row>
    <row r="24" spans="1:9" ht="12.75">
      <c r="A24" s="443">
        <v>20</v>
      </c>
      <c r="B24" s="455" t="s">
        <v>113</v>
      </c>
      <c r="C24" s="441"/>
      <c r="D24" s="456"/>
      <c r="E24" s="441"/>
      <c r="F24" s="441"/>
      <c r="G24" s="448"/>
      <c r="H24" s="3"/>
      <c r="I24" s="3"/>
    </row>
    <row r="25" spans="1:7" ht="12.75">
      <c r="A25" s="457"/>
      <c r="B25" s="458"/>
      <c r="C25" s="452"/>
      <c r="D25" s="454"/>
      <c r="E25" s="452"/>
      <c r="F25" s="332"/>
      <c r="G25" s="332"/>
    </row>
    <row r="26" spans="1:7" ht="12.75">
      <c r="A26" s="459" t="s">
        <v>114</v>
      </c>
      <c r="B26" s="460"/>
      <c r="C26" s="461"/>
      <c r="D26" s="462"/>
      <c r="E26" s="461"/>
      <c r="F26" s="461"/>
      <c r="G26" s="463"/>
    </row>
    <row r="27" spans="1:7" ht="12.75">
      <c r="A27" s="443" t="s">
        <v>337</v>
      </c>
      <c r="B27" s="452"/>
      <c r="C27" s="452"/>
      <c r="D27" s="464"/>
      <c r="E27" s="452"/>
      <c r="F27" s="452"/>
      <c r="G27" s="442" t="s">
        <v>95</v>
      </c>
    </row>
    <row r="28" spans="1:7" ht="12.75">
      <c r="A28" s="443">
        <v>1</v>
      </c>
      <c r="B28" s="452" t="s">
        <v>115</v>
      </c>
      <c r="C28" s="457"/>
      <c r="D28" s="454"/>
      <c r="E28" s="452"/>
      <c r="F28" s="452"/>
      <c r="G28" s="448"/>
    </row>
    <row r="29" spans="1:7" ht="12.75">
      <c r="A29" s="443">
        <v>2</v>
      </c>
      <c r="B29" s="452" t="s">
        <v>116</v>
      </c>
      <c r="C29" s="457"/>
      <c r="D29" s="454"/>
      <c r="E29" s="452"/>
      <c r="F29" s="452"/>
      <c r="G29" s="448"/>
    </row>
    <row r="30" spans="1:7" ht="12.75">
      <c r="A30" s="443">
        <v>3</v>
      </c>
      <c r="B30" s="452" t="s">
        <v>117</v>
      </c>
      <c r="C30" s="457"/>
      <c r="D30" s="454"/>
      <c r="E30" s="452"/>
      <c r="F30" s="452"/>
      <c r="G30" s="448"/>
    </row>
    <row r="31" spans="1:7" ht="12.75">
      <c r="A31" s="443">
        <v>4</v>
      </c>
      <c r="B31" s="452" t="s">
        <v>118</v>
      </c>
      <c r="C31" s="457"/>
      <c r="D31" s="454"/>
      <c r="E31" s="452"/>
      <c r="F31" s="452"/>
      <c r="G31" s="448"/>
    </row>
    <row r="32" spans="1:7" ht="12.75">
      <c r="A32" s="443">
        <v>5</v>
      </c>
      <c r="B32" s="452" t="s">
        <v>119</v>
      </c>
      <c r="C32" s="457"/>
      <c r="D32" s="465"/>
      <c r="E32" s="452"/>
      <c r="F32" s="452"/>
      <c r="G32" s="448"/>
    </row>
    <row r="33" spans="1:7" ht="12.75">
      <c r="A33" s="443">
        <v>6</v>
      </c>
      <c r="B33" s="452" t="s">
        <v>120</v>
      </c>
      <c r="C33" s="457"/>
      <c r="D33" s="465"/>
      <c r="E33" s="452"/>
      <c r="F33" s="452"/>
      <c r="G33" s="448"/>
    </row>
    <row r="34" spans="1:7" ht="12.75">
      <c r="A34" s="443">
        <v>7</v>
      </c>
      <c r="B34" s="452" t="s">
        <v>121</v>
      </c>
      <c r="C34" s="457"/>
      <c r="D34" s="465"/>
      <c r="E34" s="452"/>
      <c r="F34" s="452"/>
      <c r="G34" s="448"/>
    </row>
    <row r="35" spans="1:7" ht="12.75">
      <c r="A35" s="443">
        <v>8</v>
      </c>
      <c r="B35" s="466" t="s">
        <v>122</v>
      </c>
      <c r="C35" s="467"/>
      <c r="D35" s="468"/>
      <c r="E35" s="452"/>
      <c r="F35" s="452"/>
      <c r="G35" s="448"/>
    </row>
    <row r="36" spans="1:7" ht="12.75">
      <c r="A36" s="443">
        <v>9</v>
      </c>
      <c r="B36" s="452" t="s">
        <v>123</v>
      </c>
      <c r="C36" s="467"/>
      <c r="D36" s="457"/>
      <c r="E36" s="452"/>
      <c r="F36" s="452"/>
      <c r="G36" s="448"/>
    </row>
    <row r="37" spans="1:7" ht="12.75">
      <c r="A37" s="443">
        <v>10</v>
      </c>
      <c r="B37" s="452" t="s">
        <v>124</v>
      </c>
      <c r="C37" s="467"/>
      <c r="D37" s="457"/>
      <c r="E37" s="452"/>
      <c r="F37" s="452"/>
      <c r="G37" s="448"/>
    </row>
    <row r="38" spans="1:7" ht="12.75">
      <c r="A38" s="443">
        <v>11</v>
      </c>
      <c r="B38" s="441" t="s">
        <v>125</v>
      </c>
      <c r="C38" s="439"/>
      <c r="D38" s="439"/>
      <c r="E38" s="441"/>
      <c r="F38" s="441"/>
      <c r="G38" s="448"/>
    </row>
    <row r="39" spans="1:7" ht="12.75">
      <c r="A39" s="457"/>
      <c r="B39" s="452"/>
      <c r="C39" s="457"/>
      <c r="D39" s="457"/>
      <c r="E39" s="452"/>
      <c r="F39" s="332"/>
      <c r="G39" s="452"/>
    </row>
    <row r="40" spans="1:4" ht="12.75">
      <c r="A40" s="3"/>
      <c r="B40" s="3"/>
      <c r="C40" s="3"/>
      <c r="D40" s="1"/>
    </row>
    <row r="41" spans="1:4" ht="12.75">
      <c r="A41" s="144" t="s">
        <v>1</v>
      </c>
      <c r="C41" s="3"/>
      <c r="D41" s="243"/>
    </row>
    <row r="42" spans="1:4" ht="12.75">
      <c r="A42" s="3"/>
      <c r="B42" s="244"/>
      <c r="C42" s="3"/>
      <c r="D42" s="1"/>
    </row>
    <row r="43" spans="1:9" ht="52.5">
      <c r="A43" s="245" t="s">
        <v>337</v>
      </c>
      <c r="B43" s="246" t="s">
        <v>126</v>
      </c>
      <c r="C43" s="252" t="s">
        <v>340</v>
      </c>
      <c r="D43" s="252" t="s">
        <v>70</v>
      </c>
      <c r="E43" s="253" t="s">
        <v>127</v>
      </c>
      <c r="F43" s="252" t="s">
        <v>128</v>
      </c>
      <c r="G43" s="247" t="s">
        <v>699</v>
      </c>
      <c r="H43" s="248" t="s">
        <v>700</v>
      </c>
      <c r="I43" s="247" t="s">
        <v>701</v>
      </c>
    </row>
    <row r="44" spans="1:9" ht="12.75">
      <c r="A44" s="170">
        <v>1</v>
      </c>
      <c r="B44" s="249" t="s">
        <v>129</v>
      </c>
      <c r="C44" s="170" t="s">
        <v>130</v>
      </c>
      <c r="D44" s="170"/>
      <c r="E44" s="202"/>
      <c r="F44" s="216">
        <f>E44*H44+E44</f>
        <v>0</v>
      </c>
      <c r="G44" s="216">
        <f>D44*E44</f>
        <v>0</v>
      </c>
      <c r="H44" s="217"/>
      <c r="I44" s="216">
        <f>G44*H44+G44</f>
        <v>0</v>
      </c>
    </row>
    <row r="45" spans="1:9" ht="12.75">
      <c r="A45" s="170">
        <v>2</v>
      </c>
      <c r="B45" s="250" t="s">
        <v>131</v>
      </c>
      <c r="C45" s="170" t="s">
        <v>132</v>
      </c>
      <c r="D45" s="170"/>
      <c r="E45" s="202"/>
      <c r="F45" s="216">
        <f>E45*H45+E45</f>
        <v>0</v>
      </c>
      <c r="G45" s="216">
        <f>D45*E45</f>
        <v>0</v>
      </c>
      <c r="H45" s="217"/>
      <c r="I45" s="216">
        <f>G45*H45+G45</f>
        <v>0</v>
      </c>
    </row>
    <row r="46" spans="1:9" ht="13.5" thickBot="1">
      <c r="A46" s="170">
        <v>3</v>
      </c>
      <c r="B46" s="249" t="s">
        <v>133</v>
      </c>
      <c r="C46" s="170" t="s">
        <v>134</v>
      </c>
      <c r="D46" s="170">
        <v>24</v>
      </c>
      <c r="E46" s="202"/>
      <c r="F46" s="216">
        <f>E46*H46+E46</f>
        <v>0</v>
      </c>
      <c r="G46" s="219">
        <f>D46*E46</f>
        <v>0</v>
      </c>
      <c r="H46" s="217"/>
      <c r="I46" s="219">
        <f>G46*H46+G46</f>
        <v>0</v>
      </c>
    </row>
    <row r="47" spans="1:9" ht="13.5" thickBot="1">
      <c r="A47" s="170"/>
      <c r="B47" s="251" t="s">
        <v>135</v>
      </c>
      <c r="C47" s="170"/>
      <c r="D47" s="170"/>
      <c r="E47" s="170"/>
      <c r="F47" s="429"/>
      <c r="G47" s="430">
        <f>SUM(G44:G46)</f>
        <v>0</v>
      </c>
      <c r="H47" s="431"/>
      <c r="I47" s="432">
        <f>SUM(I44:I46)</f>
        <v>0</v>
      </c>
    </row>
    <row r="48" spans="8:9" ht="12.75">
      <c r="H48" s="332" t="s">
        <v>253</v>
      </c>
      <c r="I48" s="186">
        <f>I47-G47</f>
        <v>0</v>
      </c>
    </row>
    <row r="49" ht="12.75">
      <c r="A49" s="187" t="s">
        <v>136</v>
      </c>
    </row>
  </sheetData>
  <mergeCells count="2">
    <mergeCell ref="B5:C5"/>
    <mergeCell ref="B20:E2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I37"/>
  <sheetViews>
    <sheetView workbookViewId="0" topLeftCell="A1">
      <selection activeCell="B24" sqref="B24"/>
    </sheetView>
  </sheetViews>
  <sheetFormatPr defaultColWidth="9.00390625" defaultRowHeight="12.75"/>
  <cols>
    <col min="2" max="2" width="36.125" style="0" customWidth="1"/>
    <col min="3" max="3" width="15.875" style="0" customWidth="1"/>
    <col min="4" max="4" width="19.50390625" style="0" customWidth="1"/>
    <col min="5" max="5" width="13.875" style="0" customWidth="1"/>
  </cols>
  <sheetData>
    <row r="1" ht="12.75">
      <c r="F1" s="5" t="s">
        <v>238</v>
      </c>
    </row>
    <row r="2" spans="1:5" ht="12.75">
      <c r="A2" s="84"/>
      <c r="B2" s="329" t="s">
        <v>649</v>
      </c>
      <c r="C2" s="84"/>
      <c r="D2" s="281"/>
      <c r="E2" s="84"/>
    </row>
    <row r="3" spans="1:5" ht="12.75">
      <c r="A3" s="84"/>
      <c r="B3" s="84"/>
      <c r="C3" s="84"/>
      <c r="D3" s="84"/>
      <c r="E3" s="84"/>
    </row>
    <row r="4" spans="1:8" ht="12.75">
      <c r="A4" s="1039" t="s">
        <v>210</v>
      </c>
      <c r="B4" s="1039"/>
      <c r="C4" s="1039"/>
      <c r="D4" s="1039"/>
      <c r="E4" s="1039"/>
      <c r="F4" s="1040"/>
      <c r="G4" s="1040"/>
      <c r="H4" s="1040"/>
    </row>
    <row r="5" spans="1:5" ht="15">
      <c r="A5" s="6"/>
      <c r="B5" s="6"/>
      <c r="C5" s="6"/>
      <c r="D5" s="6"/>
      <c r="E5" s="6"/>
    </row>
    <row r="6" spans="1:9" ht="24" customHeight="1">
      <c r="A6" s="279"/>
      <c r="B6" s="1046" t="s">
        <v>344</v>
      </c>
      <c r="C6" s="1047"/>
      <c r="D6" s="1048"/>
      <c r="E6" s="1041" t="s">
        <v>214</v>
      </c>
      <c r="F6" s="1042"/>
      <c r="G6" s="1043" t="s">
        <v>211</v>
      </c>
      <c r="H6" s="1044"/>
      <c r="I6" s="1045"/>
    </row>
    <row r="7" spans="1:9" ht="19.5" customHeight="1">
      <c r="A7" s="10" t="s">
        <v>337</v>
      </c>
      <c r="B7" s="897" t="s">
        <v>345</v>
      </c>
      <c r="C7" s="1047"/>
      <c r="D7" s="1047"/>
      <c r="E7" s="283"/>
      <c r="F7" s="240"/>
      <c r="G7" s="240"/>
      <c r="H7" s="240"/>
      <c r="I7" s="242"/>
    </row>
    <row r="8" spans="1:9" ht="12.75">
      <c r="A8" s="10">
        <v>1</v>
      </c>
      <c r="B8" s="1035" t="s">
        <v>212</v>
      </c>
      <c r="C8" s="1036"/>
      <c r="D8" s="1036"/>
      <c r="E8" s="283"/>
      <c r="F8" s="240"/>
      <c r="G8" s="240"/>
      <c r="H8" s="240"/>
      <c r="I8" s="242"/>
    </row>
    <row r="9" spans="1:9" ht="12.75">
      <c r="A9" s="10">
        <v>2</v>
      </c>
      <c r="B9" s="1035" t="s">
        <v>215</v>
      </c>
      <c r="C9" s="1036"/>
      <c r="D9" s="1036"/>
      <c r="E9" s="283"/>
      <c r="F9" s="240"/>
      <c r="G9" s="240"/>
      <c r="H9" s="240"/>
      <c r="I9" s="242"/>
    </row>
    <row r="10" spans="1:9" ht="12.75">
      <c r="A10" s="10">
        <v>3</v>
      </c>
      <c r="B10" s="1035" t="s">
        <v>216</v>
      </c>
      <c r="C10" s="1036"/>
      <c r="D10" s="1036"/>
      <c r="E10" s="283"/>
      <c r="F10" s="240"/>
      <c r="G10" s="240"/>
      <c r="H10" s="240"/>
      <c r="I10" s="242"/>
    </row>
    <row r="11" spans="1:9" ht="12.75">
      <c r="A11" s="10">
        <v>4</v>
      </c>
      <c r="B11" s="1035" t="s">
        <v>217</v>
      </c>
      <c r="C11" s="1036"/>
      <c r="D11" s="1036"/>
      <c r="E11" s="284"/>
      <c r="F11" s="240"/>
      <c r="G11" s="240"/>
      <c r="H11" s="240"/>
      <c r="I11" s="242"/>
    </row>
    <row r="12" spans="1:9" ht="12.75">
      <c r="A12" s="280">
        <v>5</v>
      </c>
      <c r="B12" s="1035" t="s">
        <v>218</v>
      </c>
      <c r="C12" s="1036"/>
      <c r="D12" s="1036"/>
      <c r="E12" s="283"/>
      <c r="F12" s="240"/>
      <c r="G12" s="240"/>
      <c r="H12" s="240"/>
      <c r="I12" s="242"/>
    </row>
    <row r="13" spans="1:9" ht="24" customHeight="1">
      <c r="A13" s="10">
        <v>6</v>
      </c>
      <c r="B13" s="1035" t="s">
        <v>219</v>
      </c>
      <c r="C13" s="1036"/>
      <c r="D13" s="1036"/>
      <c r="E13" s="284"/>
      <c r="F13" s="240"/>
      <c r="G13" s="240"/>
      <c r="H13" s="240"/>
      <c r="I13" s="242"/>
    </row>
    <row r="14" spans="1:9" ht="12.75">
      <c r="A14" s="10">
        <v>7</v>
      </c>
      <c r="B14" s="1035" t="s">
        <v>650</v>
      </c>
      <c r="C14" s="1036"/>
      <c r="D14" s="1036"/>
      <c r="E14" s="283"/>
      <c r="F14" s="240"/>
      <c r="G14" s="240"/>
      <c r="H14" s="240"/>
      <c r="I14" s="242"/>
    </row>
    <row r="15" spans="1:9" ht="12.75">
      <c r="A15" s="10">
        <v>8</v>
      </c>
      <c r="B15" s="1035" t="s">
        <v>573</v>
      </c>
      <c r="C15" s="1036"/>
      <c r="D15" s="1036"/>
      <c r="E15" s="283"/>
      <c r="F15" s="240"/>
      <c r="G15" s="240"/>
      <c r="H15" s="240"/>
      <c r="I15" s="242"/>
    </row>
    <row r="16" spans="1:9" ht="12.75">
      <c r="A16" s="10">
        <v>9</v>
      </c>
      <c r="B16" s="1035" t="s">
        <v>220</v>
      </c>
      <c r="C16" s="1036"/>
      <c r="D16" s="1036"/>
      <c r="E16" s="284"/>
      <c r="F16" s="240"/>
      <c r="G16" s="240"/>
      <c r="H16" s="240"/>
      <c r="I16" s="242"/>
    </row>
    <row r="17" spans="1:9" ht="12.75">
      <c r="A17" s="10">
        <v>10</v>
      </c>
      <c r="B17" s="1035" t="s">
        <v>221</v>
      </c>
      <c r="C17" s="1036"/>
      <c r="D17" s="1036"/>
      <c r="E17" s="283"/>
      <c r="F17" s="240"/>
      <c r="G17" s="240"/>
      <c r="H17" s="240"/>
      <c r="I17" s="242"/>
    </row>
    <row r="18" spans="1:9" ht="12.75">
      <c r="A18" s="22"/>
      <c r="B18" s="22"/>
      <c r="C18" s="26"/>
      <c r="D18" s="22"/>
      <c r="E18" s="283"/>
      <c r="F18" s="240"/>
      <c r="G18" s="240"/>
      <c r="H18" s="240"/>
      <c r="I18" s="242"/>
    </row>
    <row r="19" spans="1:9" ht="12.75">
      <c r="A19" s="1037" t="s">
        <v>358</v>
      </c>
      <c r="B19" s="1038"/>
      <c r="C19" s="1038"/>
      <c r="D19" s="1038"/>
      <c r="E19" s="285"/>
      <c r="F19" s="240"/>
      <c r="G19" s="240"/>
      <c r="H19" s="240"/>
      <c r="I19" s="242"/>
    </row>
    <row r="20" spans="1:9" ht="12.75">
      <c r="A20" s="1033"/>
      <c r="B20" s="1034"/>
      <c r="C20" s="1034"/>
      <c r="D20" s="1034"/>
      <c r="E20" s="285"/>
      <c r="F20" s="240"/>
      <c r="G20" s="240"/>
      <c r="H20" s="240"/>
      <c r="I20" s="242"/>
    </row>
    <row r="22" ht="12.75">
      <c r="B22" s="134" t="s">
        <v>222</v>
      </c>
    </row>
    <row r="23" ht="12.75">
      <c r="B23" s="469" t="s">
        <v>234</v>
      </c>
    </row>
    <row r="24" spans="1:9" ht="26.25">
      <c r="A24" s="470" t="s">
        <v>376</v>
      </c>
      <c r="B24" s="470" t="s">
        <v>223</v>
      </c>
      <c r="C24" s="471" t="s">
        <v>340</v>
      </c>
      <c r="D24" s="471" t="s">
        <v>600</v>
      </c>
      <c r="E24" s="474" t="s">
        <v>224</v>
      </c>
      <c r="F24" s="474" t="s">
        <v>225</v>
      </c>
      <c r="G24" s="474" t="s">
        <v>226</v>
      </c>
      <c r="H24" s="474" t="s">
        <v>699</v>
      </c>
      <c r="I24" s="474" t="s">
        <v>701</v>
      </c>
    </row>
    <row r="25" spans="1:9" ht="12.75">
      <c r="A25" s="475"/>
      <c r="B25" s="475"/>
      <c r="C25" s="475"/>
      <c r="D25" s="475"/>
      <c r="E25" s="476"/>
      <c r="F25" s="477"/>
      <c r="G25" s="478">
        <f>(E25*F25)+E25</f>
        <v>0</v>
      </c>
      <c r="H25" s="478">
        <f>D25*E25</f>
        <v>0</v>
      </c>
      <c r="I25" s="478">
        <f>(H25*F25)+H25</f>
        <v>0</v>
      </c>
    </row>
    <row r="26" spans="1:9" ht="12.75">
      <c r="A26" s="475"/>
      <c r="B26" s="475"/>
      <c r="C26" s="475"/>
      <c r="D26" s="475"/>
      <c r="E26" s="476"/>
      <c r="F26" s="477"/>
      <c r="G26" s="478">
        <f>(E26*F26)+E26</f>
        <v>0</v>
      </c>
      <c r="H26" s="478">
        <f>D26*E26</f>
        <v>0</v>
      </c>
      <c r="I26" s="478">
        <f>(H26*F26)+H26</f>
        <v>0</v>
      </c>
    </row>
    <row r="27" spans="1:9" ht="13.5" thickBot="1">
      <c r="A27" s="475"/>
      <c r="B27" s="475" t="s">
        <v>227</v>
      </c>
      <c r="C27" s="479" t="s">
        <v>255</v>
      </c>
      <c r="D27" s="483" t="s">
        <v>256</v>
      </c>
      <c r="E27" s="476"/>
      <c r="F27" s="477"/>
      <c r="G27" s="478">
        <f>(E27*F27)+E27</f>
        <v>0</v>
      </c>
      <c r="H27" s="480">
        <f>D27*E27</f>
        <v>0</v>
      </c>
      <c r="I27" s="480">
        <f>(H27*F27)+H27</f>
        <v>0</v>
      </c>
    </row>
    <row r="28" spans="1:9" ht="13.5" thickBot="1">
      <c r="A28" s="481"/>
      <c r="B28" s="481"/>
      <c r="C28" s="481"/>
      <c r="D28" s="481"/>
      <c r="E28" s="481"/>
      <c r="F28" s="481"/>
      <c r="G28" s="482" t="s">
        <v>626</v>
      </c>
      <c r="H28" s="472">
        <f>SUM(H25:H27)</f>
        <v>0</v>
      </c>
      <c r="I28" s="473">
        <f>SUM(I25:I27)</f>
        <v>0</v>
      </c>
    </row>
    <row r="29" spans="1:9" ht="21">
      <c r="A29" s="282"/>
      <c r="B29" s="282"/>
      <c r="C29" s="282"/>
      <c r="D29" s="282"/>
      <c r="E29" s="282"/>
      <c r="F29" s="282"/>
      <c r="H29" s="693" t="s">
        <v>254</v>
      </c>
      <c r="I29" s="694">
        <f>I28-H28</f>
        <v>0</v>
      </c>
    </row>
    <row r="31" ht="12.75">
      <c r="F31" t="s">
        <v>446</v>
      </c>
    </row>
    <row r="37" ht="12.75">
      <c r="C37" s="1"/>
    </row>
  </sheetData>
  <mergeCells count="17">
    <mergeCell ref="A4:H4"/>
    <mergeCell ref="B17:D17"/>
    <mergeCell ref="E6:F6"/>
    <mergeCell ref="G6:I6"/>
    <mergeCell ref="B6:D6"/>
    <mergeCell ref="B13:D13"/>
    <mergeCell ref="B14:D14"/>
    <mergeCell ref="B15:D15"/>
    <mergeCell ref="B16:D16"/>
    <mergeCell ref="B7:D7"/>
    <mergeCell ref="A20:D20"/>
    <mergeCell ref="B8:D8"/>
    <mergeCell ref="B9:D9"/>
    <mergeCell ref="B10:D10"/>
    <mergeCell ref="B11:D11"/>
    <mergeCell ref="B12:D12"/>
    <mergeCell ref="A19:D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D35"/>
  <sheetViews>
    <sheetView workbookViewId="0" topLeftCell="A1">
      <selection activeCell="D35" sqref="D35"/>
    </sheetView>
  </sheetViews>
  <sheetFormatPr defaultColWidth="9.00390625" defaultRowHeight="12.75"/>
  <cols>
    <col min="1" max="1" width="7.00390625" style="0" customWidth="1"/>
    <col min="2" max="2" width="52.00390625" style="0" customWidth="1"/>
    <col min="3" max="3" width="33.375" style="0" customWidth="1"/>
    <col min="4" max="4" width="30.50390625" style="0" customWidth="1"/>
  </cols>
  <sheetData>
    <row r="1" ht="12.75">
      <c r="D1" s="5" t="s">
        <v>238</v>
      </c>
    </row>
    <row r="2" ht="12.75">
      <c r="A2" s="187" t="s">
        <v>652</v>
      </c>
    </row>
    <row r="3" spans="1:2" ht="12.75">
      <c r="A3" s="187"/>
      <c r="B3" s="187" t="s">
        <v>653</v>
      </c>
    </row>
    <row r="5" spans="1:4" ht="21" customHeight="1">
      <c r="A5" s="82"/>
      <c r="B5" s="1053" t="s">
        <v>158</v>
      </c>
      <c r="C5" s="912"/>
      <c r="D5" s="912"/>
    </row>
    <row r="6" spans="1:4" ht="15">
      <c r="A6" s="6"/>
      <c r="B6" s="6"/>
      <c r="C6" s="6"/>
      <c r="D6" s="6"/>
    </row>
    <row r="7" spans="1:4" s="469" customFormat="1" ht="24">
      <c r="A7" s="15"/>
      <c r="B7" s="897" t="s">
        <v>257</v>
      </c>
      <c r="C7" s="1054"/>
      <c r="D7" s="484" t="s">
        <v>651</v>
      </c>
    </row>
    <row r="8" spans="1:4" s="469" customFormat="1" ht="21.75" customHeight="1">
      <c r="A8" s="1055" t="s">
        <v>344</v>
      </c>
      <c r="B8" s="1056"/>
      <c r="C8" s="1056"/>
      <c r="D8" s="1057"/>
    </row>
    <row r="9" spans="1:4" s="469" customFormat="1" ht="12">
      <c r="A9" s="10" t="s">
        <v>337</v>
      </c>
      <c r="B9" s="11" t="s">
        <v>345</v>
      </c>
      <c r="C9" s="485" t="s">
        <v>416</v>
      </c>
      <c r="D9" s="11" t="s">
        <v>417</v>
      </c>
    </row>
    <row r="10" spans="1:4" s="469" customFormat="1" ht="22.5">
      <c r="A10" s="10">
        <v>1</v>
      </c>
      <c r="B10" s="10" t="s">
        <v>159</v>
      </c>
      <c r="C10" s="14" t="s">
        <v>160</v>
      </c>
      <c r="D10" s="10"/>
    </row>
    <row r="11" spans="1:4" s="469" customFormat="1" ht="22.5">
      <c r="A11" s="10">
        <v>2</v>
      </c>
      <c r="B11" s="10" t="s">
        <v>161</v>
      </c>
      <c r="C11" s="14"/>
      <c r="D11" s="15"/>
    </row>
    <row r="12" spans="1:4" s="469" customFormat="1" ht="22.5">
      <c r="A12" s="10">
        <v>3</v>
      </c>
      <c r="B12" s="10" t="s">
        <v>162</v>
      </c>
      <c r="C12" s="14"/>
      <c r="D12" s="15"/>
    </row>
    <row r="13" spans="1:4" s="469" customFormat="1" ht="11.25">
      <c r="A13" s="20">
        <v>4</v>
      </c>
      <c r="B13" s="10" t="s">
        <v>179</v>
      </c>
      <c r="C13" s="20"/>
      <c r="D13" s="20"/>
    </row>
    <row r="14" spans="1:4" s="469" customFormat="1" ht="12">
      <c r="A14" s="10">
        <v>5</v>
      </c>
      <c r="B14" s="15" t="s">
        <v>422</v>
      </c>
      <c r="C14" s="14"/>
      <c r="D14" s="10"/>
    </row>
    <row r="15" spans="1:4" s="469" customFormat="1" ht="12">
      <c r="A15" s="10">
        <v>6</v>
      </c>
      <c r="B15" s="15" t="s">
        <v>163</v>
      </c>
      <c r="C15" s="14"/>
      <c r="D15" s="10"/>
    </row>
    <row r="16" spans="1:4" s="469" customFormat="1" ht="12">
      <c r="A16" s="15">
        <v>7</v>
      </c>
      <c r="B16" s="22" t="s">
        <v>112</v>
      </c>
      <c r="C16" s="23"/>
      <c r="D16" s="15"/>
    </row>
    <row r="17" spans="1:4" s="469" customFormat="1" ht="11.25">
      <c r="A17" s="1049">
        <v>8</v>
      </c>
      <c r="B17" s="1051" t="s">
        <v>164</v>
      </c>
      <c r="C17" s="1052"/>
      <c r="D17" s="486"/>
    </row>
    <row r="18" spans="1:4" s="469" customFormat="1" ht="11.25">
      <c r="A18" s="1049"/>
      <c r="B18" s="1049"/>
      <c r="C18" s="1049"/>
      <c r="D18" s="486"/>
    </row>
    <row r="19" spans="1:4" s="469" customFormat="1" ht="11.25">
      <c r="A19" s="1049"/>
      <c r="B19" s="1049"/>
      <c r="C19" s="1049"/>
      <c r="D19" s="486"/>
    </row>
    <row r="20" spans="1:4" s="469" customFormat="1" ht="11.25">
      <c r="A20" s="1050"/>
      <c r="B20" s="1050"/>
      <c r="C20" s="1050"/>
      <c r="D20" s="20"/>
    </row>
    <row r="21" spans="1:4" s="469" customFormat="1" ht="12">
      <c r="A21" s="10"/>
      <c r="B21" s="11" t="s">
        <v>165</v>
      </c>
      <c r="C21" s="29"/>
      <c r="D21" s="20"/>
    </row>
    <row r="22" spans="1:4" s="469" customFormat="1" ht="12">
      <c r="A22" s="10">
        <v>1</v>
      </c>
      <c r="B22" s="10" t="s">
        <v>166</v>
      </c>
      <c r="C22" s="14"/>
      <c r="D22" s="10"/>
    </row>
    <row r="23" spans="1:4" s="469" customFormat="1" ht="12">
      <c r="A23" s="10">
        <v>2</v>
      </c>
      <c r="B23" s="10" t="s">
        <v>167</v>
      </c>
      <c r="C23" s="14"/>
      <c r="D23" s="10"/>
    </row>
    <row r="24" spans="1:4" s="469" customFormat="1" ht="22.5">
      <c r="A24" s="10">
        <v>3</v>
      </c>
      <c r="B24" s="10" t="s">
        <v>171</v>
      </c>
      <c r="C24" s="14"/>
      <c r="D24" s="10"/>
    </row>
    <row r="25" spans="1:4" s="469" customFormat="1" ht="12">
      <c r="A25" s="10">
        <v>4</v>
      </c>
      <c r="B25" s="10" t="s">
        <v>172</v>
      </c>
      <c r="C25" s="14"/>
      <c r="D25" s="10"/>
    </row>
    <row r="26" spans="1:4" s="469" customFormat="1" ht="12">
      <c r="A26" s="10">
        <v>5</v>
      </c>
      <c r="B26" s="10" t="s">
        <v>173</v>
      </c>
      <c r="C26" s="14"/>
      <c r="D26" s="10"/>
    </row>
    <row r="27" spans="1:4" s="469" customFormat="1" ht="12">
      <c r="A27" s="10">
        <v>6</v>
      </c>
      <c r="B27" s="10" t="s">
        <v>174</v>
      </c>
      <c r="C27" s="14"/>
      <c r="D27" s="10"/>
    </row>
    <row r="28" spans="1:4" s="469" customFormat="1" ht="12">
      <c r="A28" s="10">
        <v>7</v>
      </c>
      <c r="B28" s="10" t="s">
        <v>175</v>
      </c>
      <c r="C28" s="14"/>
      <c r="D28" s="10"/>
    </row>
    <row r="29" s="469" customFormat="1" ht="11.25"/>
    <row r="30" s="469" customFormat="1" ht="26.25" customHeight="1">
      <c r="B30" s="487" t="s">
        <v>176</v>
      </c>
    </row>
    <row r="31" s="469" customFormat="1" ht="11.25"/>
    <row r="32" s="469" customFormat="1" ht="11.25">
      <c r="B32" s="469" t="s">
        <v>177</v>
      </c>
    </row>
    <row r="33" s="469" customFormat="1" ht="11.25">
      <c r="B33" s="469" t="s">
        <v>258</v>
      </c>
    </row>
    <row r="34" s="469" customFormat="1" ht="11.25">
      <c r="B34" s="469" t="s">
        <v>178</v>
      </c>
    </row>
    <row r="35" s="469" customFormat="1" ht="11.25">
      <c r="B35" s="469" t="s">
        <v>259</v>
      </c>
    </row>
  </sheetData>
  <mergeCells count="6">
    <mergeCell ref="A17:A20"/>
    <mergeCell ref="B17:B20"/>
    <mergeCell ref="C17:C20"/>
    <mergeCell ref="B5:D5"/>
    <mergeCell ref="B7:C7"/>
    <mergeCell ref="A8:D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K39"/>
  <sheetViews>
    <sheetView workbookViewId="0" topLeftCell="A1">
      <selection activeCell="C6" sqref="C6:K6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11.50390625" style="0" customWidth="1"/>
    <col min="5" max="5" width="10.125" style="0" customWidth="1"/>
    <col min="11" max="11" width="10.625" style="0" customWidth="1"/>
  </cols>
  <sheetData>
    <row r="1" ht="12.75">
      <c r="I1" s="5" t="s">
        <v>238</v>
      </c>
    </row>
    <row r="2" ht="12.75">
      <c r="A2" s="187" t="s">
        <v>654</v>
      </c>
    </row>
    <row r="3" spans="1:11" ht="12.75">
      <c r="A3" s="187"/>
      <c r="B3" s="187" t="s">
        <v>655</v>
      </c>
      <c r="K3" s="3"/>
    </row>
    <row r="4" spans="1:11" ht="13.5" thickBot="1">
      <c r="A4" s="187"/>
      <c r="B4" s="187"/>
      <c r="K4" s="269"/>
    </row>
    <row r="5" spans="1:11" ht="28.5" customHeight="1" thickTop="1">
      <c r="A5" s="488"/>
      <c r="B5" s="1062" t="s">
        <v>139</v>
      </c>
      <c r="C5" s="1063"/>
      <c r="D5" s="1063"/>
      <c r="E5" s="1063"/>
      <c r="F5" s="1063"/>
      <c r="G5" s="1063"/>
      <c r="H5" s="1063"/>
      <c r="I5" s="1063"/>
      <c r="J5" s="1063"/>
      <c r="K5" s="270"/>
    </row>
    <row r="6" spans="1:11" ht="12.75">
      <c r="A6" s="261"/>
      <c r="B6" s="262"/>
      <c r="C6" s="1058" t="s">
        <v>152</v>
      </c>
      <c r="D6" s="1058"/>
      <c r="E6" s="1058"/>
      <c r="F6" s="1058"/>
      <c r="G6" s="1058"/>
      <c r="H6" s="1058"/>
      <c r="I6" s="1058"/>
      <c r="J6" s="1058"/>
      <c r="K6" s="1064"/>
    </row>
    <row r="7" spans="1:11" ht="12.75">
      <c r="A7" s="261"/>
      <c r="B7" s="262"/>
      <c r="C7" s="1058" t="s">
        <v>153</v>
      </c>
      <c r="D7" s="1058"/>
      <c r="E7" s="1058"/>
      <c r="F7" s="1058"/>
      <c r="G7" s="1058"/>
      <c r="H7" s="1058"/>
      <c r="I7" s="1058"/>
      <c r="J7" s="1058"/>
      <c r="K7" s="1059"/>
    </row>
    <row r="8" spans="1:11" ht="12.75">
      <c r="A8" s="261"/>
      <c r="B8" s="262"/>
      <c r="C8" s="1058" t="s">
        <v>209</v>
      </c>
      <c r="D8" s="1058"/>
      <c r="E8" s="1058"/>
      <c r="F8" s="1058"/>
      <c r="G8" s="1058"/>
      <c r="H8" s="1058"/>
      <c r="I8" s="1058"/>
      <c r="J8" s="1058"/>
      <c r="K8" s="1059"/>
    </row>
    <row r="9" spans="1:11" ht="12.75">
      <c r="A9" s="261"/>
      <c r="B9" s="262"/>
      <c r="C9" s="1058" t="s">
        <v>154</v>
      </c>
      <c r="D9" s="1058"/>
      <c r="E9" s="1058"/>
      <c r="F9" s="1058"/>
      <c r="G9" s="1058"/>
      <c r="H9" s="1058"/>
      <c r="I9" s="1058"/>
      <c r="J9" s="1058"/>
      <c r="K9" s="1059"/>
    </row>
    <row r="10" spans="1:11" ht="12.75">
      <c r="A10" s="261"/>
      <c r="B10" s="262"/>
      <c r="C10" s="1058" t="s">
        <v>155</v>
      </c>
      <c r="D10" s="1058"/>
      <c r="E10" s="1058"/>
      <c r="F10" s="1058"/>
      <c r="G10" s="1058"/>
      <c r="H10" s="1058"/>
      <c r="I10" s="1058"/>
      <c r="J10" s="1058"/>
      <c r="K10" s="1059"/>
    </row>
    <row r="11" spans="1:11" ht="15" customHeight="1" thickBot="1">
      <c r="A11" s="263"/>
      <c r="B11" s="264"/>
      <c r="C11" s="1058" t="s">
        <v>157</v>
      </c>
      <c r="D11" s="1058"/>
      <c r="E11" s="1058"/>
      <c r="F11" s="1058"/>
      <c r="G11" s="1058"/>
      <c r="H11" s="1058"/>
      <c r="I11" s="1058"/>
      <c r="J11" s="1058"/>
      <c r="K11" s="1059"/>
    </row>
    <row r="12" spans="1:11" ht="31.5" thickTop="1">
      <c r="A12" s="135" t="s">
        <v>337</v>
      </c>
      <c r="B12" s="489" t="s">
        <v>338</v>
      </c>
      <c r="C12" s="490" t="s">
        <v>140</v>
      </c>
      <c r="D12" s="490" t="s">
        <v>206</v>
      </c>
      <c r="E12" s="490" t="s">
        <v>141</v>
      </c>
      <c r="F12" s="491" t="s">
        <v>554</v>
      </c>
      <c r="G12" s="491" t="s">
        <v>555</v>
      </c>
      <c r="H12" s="490" t="s">
        <v>556</v>
      </c>
      <c r="I12" s="492" t="s">
        <v>260</v>
      </c>
      <c r="J12" s="493" t="s">
        <v>90</v>
      </c>
      <c r="K12" s="494" t="s">
        <v>91</v>
      </c>
    </row>
    <row r="13" spans="1:11" ht="12.75">
      <c r="A13" s="136">
        <v>1</v>
      </c>
      <c r="B13" s="136">
        <v>2</v>
      </c>
      <c r="C13" s="136">
        <v>3</v>
      </c>
      <c r="D13" s="136">
        <v>4</v>
      </c>
      <c r="E13" s="136">
        <v>5</v>
      </c>
      <c r="F13" s="136">
        <v>6</v>
      </c>
      <c r="G13" s="136">
        <v>7</v>
      </c>
      <c r="H13" s="136">
        <v>8</v>
      </c>
      <c r="I13" s="136">
        <v>9</v>
      </c>
      <c r="J13" s="136">
        <v>10</v>
      </c>
      <c r="K13" s="136">
        <v>11</v>
      </c>
    </row>
    <row r="14" spans="1:11" ht="12" customHeight="1">
      <c r="A14" s="265">
        <v>1</v>
      </c>
      <c r="B14" s="696"/>
      <c r="C14" s="697"/>
      <c r="D14" s="698"/>
      <c r="E14" s="698"/>
      <c r="F14" s="699"/>
      <c r="G14" s="700"/>
      <c r="H14" s="701"/>
      <c r="I14" s="47">
        <f>G14*H14+G14</f>
        <v>0</v>
      </c>
      <c r="J14" s="47">
        <f>G14*F14</f>
        <v>0</v>
      </c>
      <c r="K14" s="47">
        <f>J14*H14+J14</f>
        <v>0</v>
      </c>
    </row>
    <row r="15" spans="1:11" ht="12" customHeight="1">
      <c r="A15" s="265">
        <v>2</v>
      </c>
      <c r="B15" s="696"/>
      <c r="C15" s="697"/>
      <c r="D15" s="698"/>
      <c r="E15" s="698"/>
      <c r="F15" s="699"/>
      <c r="G15" s="700"/>
      <c r="H15" s="701"/>
      <c r="I15" s="47">
        <f aca="true" t="shared" si="0" ref="I15:I27">G15*H15+G15</f>
        <v>0</v>
      </c>
      <c r="J15" s="47">
        <f aca="true" t="shared" si="1" ref="J15:J27">G15*F15</f>
        <v>0</v>
      </c>
      <c r="K15" s="47">
        <f aca="true" t="shared" si="2" ref="K15:K27">J15*H15+J15</f>
        <v>0</v>
      </c>
    </row>
    <row r="16" spans="1:11" ht="12" customHeight="1">
      <c r="A16" s="265">
        <v>3</v>
      </c>
      <c r="B16" s="696"/>
      <c r="C16" s="697"/>
      <c r="D16" s="698"/>
      <c r="E16" s="698"/>
      <c r="F16" s="699"/>
      <c r="G16" s="700"/>
      <c r="H16" s="701"/>
      <c r="I16" s="47">
        <f t="shared" si="0"/>
        <v>0</v>
      </c>
      <c r="J16" s="47">
        <f t="shared" si="1"/>
        <v>0</v>
      </c>
      <c r="K16" s="47">
        <f t="shared" si="2"/>
        <v>0</v>
      </c>
    </row>
    <row r="17" spans="1:11" s="104" customFormat="1" ht="12" customHeight="1">
      <c r="A17" s="265">
        <v>4</v>
      </c>
      <c r="B17" s="696"/>
      <c r="C17" s="697"/>
      <c r="D17" s="698"/>
      <c r="E17" s="698"/>
      <c r="F17" s="699"/>
      <c r="G17" s="700"/>
      <c r="H17" s="701"/>
      <c r="I17" s="47">
        <f t="shared" si="0"/>
        <v>0</v>
      </c>
      <c r="J17" s="47">
        <f t="shared" si="1"/>
        <v>0</v>
      </c>
      <c r="K17" s="47">
        <f t="shared" si="2"/>
        <v>0</v>
      </c>
    </row>
    <row r="18" spans="1:11" s="104" customFormat="1" ht="12" customHeight="1">
      <c r="A18" s="265">
        <v>5</v>
      </c>
      <c r="B18" s="696"/>
      <c r="C18" s="697"/>
      <c r="D18" s="698"/>
      <c r="E18" s="698"/>
      <c r="F18" s="699"/>
      <c r="G18" s="700"/>
      <c r="H18" s="701"/>
      <c r="I18" s="47">
        <f t="shared" si="0"/>
        <v>0</v>
      </c>
      <c r="J18" s="47">
        <f t="shared" si="1"/>
        <v>0</v>
      </c>
      <c r="K18" s="47">
        <f t="shared" si="2"/>
        <v>0</v>
      </c>
    </row>
    <row r="19" spans="1:11" s="104" customFormat="1" ht="12" customHeight="1">
      <c r="A19" s="265">
        <v>6</v>
      </c>
      <c r="B19" s="696"/>
      <c r="C19" s="697"/>
      <c r="D19" s="698"/>
      <c r="E19" s="698"/>
      <c r="F19" s="699"/>
      <c r="G19" s="700"/>
      <c r="H19" s="701"/>
      <c r="I19" s="47">
        <f t="shared" si="0"/>
        <v>0</v>
      </c>
      <c r="J19" s="47">
        <f t="shared" si="1"/>
        <v>0</v>
      </c>
      <c r="K19" s="47">
        <f t="shared" si="2"/>
        <v>0</v>
      </c>
    </row>
    <row r="20" spans="1:11" s="104" customFormat="1" ht="12" customHeight="1">
      <c r="A20" s="265">
        <v>7</v>
      </c>
      <c r="B20" s="696"/>
      <c r="C20" s="697"/>
      <c r="D20" s="698"/>
      <c r="E20" s="698"/>
      <c r="F20" s="699"/>
      <c r="G20" s="700"/>
      <c r="H20" s="701"/>
      <c r="I20" s="47">
        <f t="shared" si="0"/>
        <v>0</v>
      </c>
      <c r="J20" s="47">
        <f t="shared" si="1"/>
        <v>0</v>
      </c>
      <c r="K20" s="47">
        <f t="shared" si="2"/>
        <v>0</v>
      </c>
    </row>
    <row r="21" spans="1:11" s="104" customFormat="1" ht="12" customHeight="1">
      <c r="A21" s="265">
        <v>8</v>
      </c>
      <c r="B21" s="696"/>
      <c r="C21" s="697"/>
      <c r="D21" s="698"/>
      <c r="E21" s="698"/>
      <c r="F21" s="699"/>
      <c r="G21" s="700"/>
      <c r="H21" s="701"/>
      <c r="I21" s="47">
        <f t="shared" si="0"/>
        <v>0</v>
      </c>
      <c r="J21" s="47">
        <f t="shared" si="1"/>
        <v>0</v>
      </c>
      <c r="K21" s="47">
        <f t="shared" si="2"/>
        <v>0</v>
      </c>
    </row>
    <row r="22" spans="1:11" s="104" customFormat="1" ht="12" customHeight="1">
      <c r="A22" s="265">
        <v>9</v>
      </c>
      <c r="B22" s="696"/>
      <c r="C22" s="697"/>
      <c r="D22" s="698"/>
      <c r="E22" s="698"/>
      <c r="F22" s="699"/>
      <c r="G22" s="700"/>
      <c r="H22" s="701"/>
      <c r="I22" s="47">
        <f t="shared" si="0"/>
        <v>0</v>
      </c>
      <c r="J22" s="47">
        <f t="shared" si="1"/>
        <v>0</v>
      </c>
      <c r="K22" s="47">
        <f t="shared" si="2"/>
        <v>0</v>
      </c>
    </row>
    <row r="23" spans="1:11" s="104" customFormat="1" ht="12" customHeight="1">
      <c r="A23" s="265">
        <v>10</v>
      </c>
      <c r="B23" s="696"/>
      <c r="C23" s="697"/>
      <c r="D23" s="698"/>
      <c r="E23" s="698"/>
      <c r="F23" s="699"/>
      <c r="G23" s="700"/>
      <c r="H23" s="701"/>
      <c r="I23" s="47">
        <f t="shared" si="0"/>
        <v>0</v>
      </c>
      <c r="J23" s="47">
        <f t="shared" si="1"/>
        <v>0</v>
      </c>
      <c r="K23" s="47">
        <f t="shared" si="2"/>
        <v>0</v>
      </c>
    </row>
    <row r="24" spans="1:11" s="104" customFormat="1" ht="12" customHeight="1">
      <c r="A24" s="265">
        <v>11</v>
      </c>
      <c r="B24" s="696"/>
      <c r="C24" s="697"/>
      <c r="D24" s="698"/>
      <c r="E24" s="698"/>
      <c r="F24" s="699"/>
      <c r="G24" s="700"/>
      <c r="H24" s="701"/>
      <c r="I24" s="47">
        <f t="shared" si="0"/>
        <v>0</v>
      </c>
      <c r="J24" s="47">
        <f t="shared" si="1"/>
        <v>0</v>
      </c>
      <c r="K24" s="47">
        <f t="shared" si="2"/>
        <v>0</v>
      </c>
    </row>
    <row r="25" spans="1:11" s="104" customFormat="1" ht="12" customHeight="1">
      <c r="A25" s="265">
        <v>12</v>
      </c>
      <c r="B25" s="696"/>
      <c r="C25" s="697"/>
      <c r="D25" s="698"/>
      <c r="E25" s="698"/>
      <c r="F25" s="699"/>
      <c r="G25" s="700"/>
      <c r="H25" s="702"/>
      <c r="I25" s="47">
        <f t="shared" si="0"/>
        <v>0</v>
      </c>
      <c r="J25" s="47">
        <f t="shared" si="1"/>
        <v>0</v>
      </c>
      <c r="K25" s="47">
        <f t="shared" si="2"/>
        <v>0</v>
      </c>
    </row>
    <row r="26" spans="1:11" s="104" customFormat="1" ht="12" customHeight="1" thickBot="1">
      <c r="A26" s="265">
        <v>13</v>
      </c>
      <c r="B26" s="703"/>
      <c r="C26" s="704"/>
      <c r="D26" s="705"/>
      <c r="E26" s="705"/>
      <c r="F26" s="706"/>
      <c r="G26" s="707"/>
      <c r="H26" s="708"/>
      <c r="I26" s="318">
        <f t="shared" si="0"/>
        <v>0</v>
      </c>
      <c r="J26" s="318">
        <f t="shared" si="1"/>
        <v>0</v>
      </c>
      <c r="K26" s="318">
        <f t="shared" si="2"/>
        <v>0</v>
      </c>
    </row>
    <row r="27" spans="1:11" s="104" customFormat="1" ht="12" customHeight="1" thickBot="1">
      <c r="A27" s="495">
        <v>14</v>
      </c>
      <c r="B27" s="709" t="s">
        <v>261</v>
      </c>
      <c r="C27" s="710"/>
      <c r="D27" s="711" t="s">
        <v>263</v>
      </c>
      <c r="E27" s="711"/>
      <c r="F27" s="712">
        <v>24</v>
      </c>
      <c r="G27" s="713"/>
      <c r="H27" s="714"/>
      <c r="I27" s="715">
        <f t="shared" si="0"/>
        <v>0</v>
      </c>
      <c r="J27" s="715">
        <f t="shared" si="1"/>
        <v>0</v>
      </c>
      <c r="K27" s="716">
        <f t="shared" si="2"/>
        <v>0</v>
      </c>
    </row>
    <row r="28" spans="1:11" s="104" customFormat="1" ht="12" customHeight="1">
      <c r="A28" s="265"/>
      <c r="B28" s="717"/>
      <c r="C28" s="718"/>
      <c r="D28" s="719"/>
      <c r="E28" s="719"/>
      <c r="F28" s="720"/>
      <c r="G28" s="721"/>
      <c r="H28" s="1060" t="s">
        <v>549</v>
      </c>
      <c r="I28" s="1061"/>
      <c r="J28" s="721">
        <f>SUM(J14:J27)</f>
        <v>0</v>
      </c>
      <c r="K28" s="721">
        <f>SUM(K14:K27)</f>
        <v>0</v>
      </c>
    </row>
    <row r="29" spans="10:11" ht="21">
      <c r="J29" s="496" t="s">
        <v>262</v>
      </c>
      <c r="K29" s="497">
        <f>K28-J28</f>
        <v>0</v>
      </c>
    </row>
    <row r="30" ht="12.75">
      <c r="B30" s="134" t="s">
        <v>142</v>
      </c>
    </row>
    <row r="31" spans="2:9" ht="12.75">
      <c r="B31" s="266" t="s">
        <v>205</v>
      </c>
      <c r="C31" s="266"/>
      <c r="D31" s="266"/>
      <c r="E31" s="266"/>
      <c r="F31" s="266"/>
      <c r="G31" s="266"/>
      <c r="H31" s="266"/>
      <c r="I31" s="266"/>
    </row>
    <row r="32" spans="2:9" ht="12.75" customHeight="1">
      <c r="B32" s="266" t="s">
        <v>143</v>
      </c>
      <c r="C32" s="266"/>
      <c r="D32" s="266"/>
      <c r="E32" s="266"/>
      <c r="F32" s="266"/>
      <c r="G32" s="266"/>
      <c r="H32" s="266"/>
      <c r="I32" s="266"/>
    </row>
    <row r="33" spans="2:9" ht="12.75">
      <c r="B33" s="266" t="s">
        <v>144</v>
      </c>
      <c r="C33" s="266"/>
      <c r="D33" s="266"/>
      <c r="E33" s="266"/>
      <c r="F33" s="266"/>
      <c r="G33" s="266"/>
      <c r="H33" s="266"/>
      <c r="I33" s="266"/>
    </row>
    <row r="34" spans="2:9" ht="12.75">
      <c r="B34" s="266" t="s">
        <v>145</v>
      </c>
      <c r="C34" s="266"/>
      <c r="D34" s="266"/>
      <c r="E34" s="266"/>
      <c r="F34" s="266"/>
      <c r="G34" s="266"/>
      <c r="H34" s="266"/>
      <c r="I34" s="266"/>
    </row>
    <row r="35" spans="2:9" ht="12.75">
      <c r="B35" s="266" t="s">
        <v>146</v>
      </c>
      <c r="C35" s="266"/>
      <c r="D35" s="266"/>
      <c r="E35" s="266"/>
      <c r="F35" s="266"/>
      <c r="G35" s="266"/>
      <c r="H35" s="266"/>
      <c r="I35" s="266"/>
    </row>
    <row r="36" ht="12.75">
      <c r="B36" s="695" t="s">
        <v>656</v>
      </c>
    </row>
    <row r="37" ht="12.75">
      <c r="B37" s="695" t="s">
        <v>657</v>
      </c>
    </row>
    <row r="38" ht="12.75">
      <c r="B38" s="695" t="s">
        <v>658</v>
      </c>
    </row>
    <row r="39" ht="12.75">
      <c r="B39" s="695" t="s">
        <v>659</v>
      </c>
    </row>
  </sheetData>
  <mergeCells count="8">
    <mergeCell ref="B5:J5"/>
    <mergeCell ref="C6:K6"/>
    <mergeCell ref="C7:K7"/>
    <mergeCell ref="C8:K8"/>
    <mergeCell ref="C9:K9"/>
    <mergeCell ref="C10:K10"/>
    <mergeCell ref="C11:K11"/>
    <mergeCell ref="H28:I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J13"/>
  <sheetViews>
    <sheetView workbookViewId="0" topLeftCell="A1">
      <selection activeCell="D21" sqref="D21"/>
    </sheetView>
  </sheetViews>
  <sheetFormatPr defaultColWidth="9.00390625" defaultRowHeight="12.75"/>
  <cols>
    <col min="2" max="2" width="18.50390625" style="0" customWidth="1"/>
    <col min="9" max="9" width="15.375" style="0" customWidth="1"/>
    <col min="10" max="10" width="18.375" style="0" customWidth="1"/>
  </cols>
  <sheetData>
    <row r="1" spans="1:10" ht="12.75">
      <c r="A1" s="498"/>
      <c r="B1" s="498"/>
      <c r="C1" s="498"/>
      <c r="D1" s="498"/>
      <c r="E1" s="498"/>
      <c r="F1" s="498"/>
      <c r="G1" s="498"/>
      <c r="H1" s="498"/>
      <c r="I1" s="499" t="s">
        <v>237</v>
      </c>
      <c r="J1" s="498"/>
    </row>
    <row r="2" spans="1:10" ht="12.75">
      <c r="A2" s="502" t="s">
        <v>282</v>
      </c>
      <c r="B2" s="498"/>
      <c r="C2" s="500"/>
      <c r="D2" s="500"/>
      <c r="E2" s="500"/>
      <c r="F2" s="500"/>
      <c r="G2" s="500"/>
      <c r="H2" s="500"/>
      <c r="I2" s="501"/>
      <c r="J2" s="500"/>
    </row>
    <row r="3" spans="1:10" ht="12.75">
      <c r="A3" s="502"/>
      <c r="B3" s="498"/>
      <c r="C3" s="500"/>
      <c r="D3" s="500"/>
      <c r="E3" s="500"/>
      <c r="F3" s="500"/>
      <c r="G3" s="503" t="s">
        <v>264</v>
      </c>
      <c r="H3" s="500" t="s">
        <v>265</v>
      </c>
      <c r="I3" s="500"/>
      <c r="J3" s="500"/>
    </row>
    <row r="4" spans="1:10" ht="12.75">
      <c r="A4" s="502"/>
      <c r="B4" s="498"/>
      <c r="C4" s="500"/>
      <c r="D4" s="500"/>
      <c r="E4" s="500"/>
      <c r="F4" s="500"/>
      <c r="G4" s="500"/>
      <c r="H4" s="500" t="s">
        <v>266</v>
      </c>
      <c r="I4" s="500"/>
      <c r="J4" s="500"/>
    </row>
    <row r="5" spans="1:10" ht="12.75">
      <c r="A5" s="500"/>
      <c r="B5" s="502"/>
      <c r="C5" s="500"/>
      <c r="D5" s="500"/>
      <c r="E5" s="500"/>
      <c r="F5" s="500"/>
      <c r="G5" s="500"/>
      <c r="H5" s="500"/>
      <c r="I5" s="500"/>
      <c r="J5" s="500"/>
    </row>
    <row r="6" spans="1:10" ht="40.5">
      <c r="A6" s="504" t="s">
        <v>267</v>
      </c>
      <c r="B6" s="505" t="s">
        <v>268</v>
      </c>
      <c r="C6" s="506" t="s">
        <v>269</v>
      </c>
      <c r="D6" s="506" t="s">
        <v>283</v>
      </c>
      <c r="E6" s="506" t="s">
        <v>270</v>
      </c>
      <c r="F6" s="507" t="s">
        <v>271</v>
      </c>
      <c r="G6" s="507" t="s">
        <v>341</v>
      </c>
      <c r="H6" s="507" t="s">
        <v>272</v>
      </c>
      <c r="I6" s="507" t="s">
        <v>699</v>
      </c>
      <c r="J6" s="507" t="s">
        <v>701</v>
      </c>
    </row>
    <row r="7" spans="1:10" ht="12.75">
      <c r="A7" s="508" t="s">
        <v>71</v>
      </c>
      <c r="B7" s="508" t="s">
        <v>72</v>
      </c>
      <c r="C7" s="508" t="s">
        <v>73</v>
      </c>
      <c r="D7" s="508" t="s">
        <v>273</v>
      </c>
      <c r="E7" s="508" t="s">
        <v>274</v>
      </c>
      <c r="F7" s="508" t="s">
        <v>275</v>
      </c>
      <c r="G7" s="508" t="s">
        <v>276</v>
      </c>
      <c r="H7" s="508" t="s">
        <v>277</v>
      </c>
      <c r="I7" s="508" t="s">
        <v>278</v>
      </c>
      <c r="J7" s="508" t="s">
        <v>279</v>
      </c>
    </row>
    <row r="8" spans="1:10" ht="69">
      <c r="A8" s="509">
        <v>1</v>
      </c>
      <c r="B8" s="510" t="s">
        <v>280</v>
      </c>
      <c r="C8" s="511">
        <v>3000</v>
      </c>
      <c r="D8" s="511"/>
      <c r="E8" s="520"/>
      <c r="F8" s="513"/>
      <c r="G8" s="521"/>
      <c r="H8" s="522">
        <f>(F8*G8)+F8</f>
        <v>0</v>
      </c>
      <c r="I8" s="512">
        <f>E8*F8</f>
        <v>0</v>
      </c>
      <c r="J8" s="513">
        <f>(I8*G8)+I8</f>
        <v>0</v>
      </c>
    </row>
    <row r="9" spans="1:10" ht="13.5">
      <c r="A9" s="514"/>
      <c r="B9" s="515"/>
      <c r="C9" s="516"/>
      <c r="D9" s="516"/>
      <c r="E9" s="516"/>
      <c r="F9" s="523"/>
      <c r="H9" s="524"/>
      <c r="I9" s="519" t="s">
        <v>284</v>
      </c>
      <c r="J9" s="513">
        <f>J8-I8</f>
        <v>0</v>
      </c>
    </row>
    <row r="10" spans="1:10" ht="12.75">
      <c r="A10" s="498"/>
      <c r="B10" s="498"/>
      <c r="C10" s="498"/>
      <c r="D10" s="498"/>
      <c r="E10" s="498"/>
      <c r="F10" s="498"/>
      <c r="G10" s="498"/>
      <c r="H10" s="498"/>
      <c r="I10" s="498"/>
      <c r="J10" s="498"/>
    </row>
    <row r="11" spans="1:10" ht="12.75">
      <c r="A11" s="517" t="s">
        <v>86</v>
      </c>
      <c r="B11" s="517"/>
      <c r="C11" s="517"/>
      <c r="D11" s="517"/>
      <c r="E11" s="517"/>
      <c r="F11" s="517"/>
      <c r="G11" s="517"/>
      <c r="H11" s="517"/>
      <c r="I11" s="517"/>
      <c r="J11" s="517"/>
    </row>
    <row r="12" spans="1:10" ht="12.75">
      <c r="A12" s="517" t="s">
        <v>69</v>
      </c>
      <c r="B12" s="517"/>
      <c r="C12" s="517"/>
      <c r="D12" s="517"/>
      <c r="E12" s="517"/>
      <c r="F12" s="517"/>
      <c r="G12" s="517"/>
      <c r="H12" s="517"/>
      <c r="I12" s="517"/>
      <c r="J12" s="517"/>
    </row>
    <row r="13" spans="1:10" ht="12.75">
      <c r="A13" s="498"/>
      <c r="B13" s="498"/>
      <c r="C13" s="518"/>
      <c r="D13" s="498"/>
      <c r="E13" s="498"/>
      <c r="F13" s="498"/>
      <c r="G13" s="498"/>
      <c r="H13" s="498"/>
      <c r="I13" s="498"/>
      <c r="J13" s="49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K18"/>
  <sheetViews>
    <sheetView tabSelected="1" workbookViewId="0" topLeftCell="A4">
      <selection activeCell="F19" sqref="F19"/>
    </sheetView>
  </sheetViews>
  <sheetFormatPr defaultColWidth="9.00390625" defaultRowHeight="12.75"/>
  <cols>
    <col min="1" max="1" width="5.375" style="327" customWidth="1"/>
    <col min="2" max="2" width="21.50390625" style="327" customWidth="1"/>
    <col min="3" max="3" width="17.375" style="327" customWidth="1"/>
    <col min="4" max="4" width="8.875" style="327" customWidth="1"/>
    <col min="5" max="5" width="11.75390625" style="327" customWidth="1"/>
    <col min="6" max="6" width="8.875" style="327" customWidth="1"/>
    <col min="7" max="7" width="10.00390625" style="327" customWidth="1"/>
    <col min="8" max="8" width="11.50390625" style="327" customWidth="1"/>
    <col min="9" max="9" width="7.625" style="327" customWidth="1"/>
    <col min="10" max="10" width="13.625" style="327" customWidth="1"/>
    <col min="11" max="11" width="13.50390625" style="327" customWidth="1"/>
    <col min="12" max="16384" width="8.875" style="327" customWidth="1"/>
  </cols>
  <sheetData>
    <row r="1" spans="1:11" ht="12.75">
      <c r="A1" s="737"/>
      <c r="B1" s="737"/>
      <c r="C1" s="737"/>
      <c r="D1" s="526"/>
      <c r="E1" s="738"/>
      <c r="F1" s="738"/>
      <c r="G1" s="738"/>
      <c r="H1" s="738"/>
      <c r="I1" s="527" t="s">
        <v>237</v>
      </c>
      <c r="J1" s="739"/>
      <c r="K1" s="739"/>
    </row>
    <row r="2" spans="1:11" ht="12.75">
      <c r="A2" s="739"/>
      <c r="B2" s="739"/>
      <c r="C2" s="739"/>
      <c r="D2" s="526"/>
      <c r="E2" s="738"/>
      <c r="F2" s="738"/>
      <c r="G2" s="738"/>
      <c r="H2" s="738"/>
      <c r="I2" s="738"/>
      <c r="J2" s="738"/>
      <c r="K2" s="738"/>
    </row>
    <row r="3" spans="1:11" ht="12.75">
      <c r="A3" s="889" t="s">
        <v>170</v>
      </c>
      <c r="B3" s="739"/>
      <c r="C3" s="739"/>
      <c r="D3" s="526"/>
      <c r="E3" s="738"/>
      <c r="F3" s="738"/>
      <c r="G3" s="738"/>
      <c r="H3" s="738"/>
      <c r="I3" s="738"/>
      <c r="J3" s="738"/>
      <c r="K3" s="738"/>
    </row>
    <row r="4" spans="1:11" ht="12.75">
      <c r="A4" s="738"/>
      <c r="B4" s="738"/>
      <c r="C4" s="738"/>
      <c r="D4" s="526"/>
      <c r="E4" s="738"/>
      <c r="F4" s="737" t="s">
        <v>168</v>
      </c>
      <c r="G4" s="740"/>
      <c r="H4" s="738"/>
      <c r="I4" s="738"/>
      <c r="J4" s="738"/>
      <c r="K4" s="738"/>
    </row>
    <row r="5" spans="1:11" ht="12.75">
      <c r="A5" s="528"/>
      <c r="B5" s="525"/>
      <c r="C5" s="525"/>
      <c r="D5" s="526"/>
      <c r="E5" s="525"/>
      <c r="F5" s="525"/>
      <c r="G5" s="525"/>
      <c r="H5" s="525"/>
      <c r="I5" s="525"/>
      <c r="J5" s="525"/>
      <c r="K5" s="525"/>
    </row>
    <row r="6" spans="1:11" ht="39">
      <c r="A6" s="529" t="s">
        <v>376</v>
      </c>
      <c r="B6" s="529" t="s">
        <v>285</v>
      </c>
      <c r="C6" s="529" t="s">
        <v>286</v>
      </c>
      <c r="D6" s="529" t="s">
        <v>287</v>
      </c>
      <c r="E6" s="529" t="s">
        <v>288</v>
      </c>
      <c r="F6" s="529" t="s">
        <v>289</v>
      </c>
      <c r="G6" s="529" t="s">
        <v>224</v>
      </c>
      <c r="H6" s="529" t="s">
        <v>226</v>
      </c>
      <c r="I6" s="529" t="s">
        <v>225</v>
      </c>
      <c r="J6" s="529" t="s">
        <v>699</v>
      </c>
      <c r="K6" s="529" t="s">
        <v>701</v>
      </c>
    </row>
    <row r="7" spans="1:11" ht="12.75">
      <c r="A7" s="529" t="s">
        <v>71</v>
      </c>
      <c r="B7" s="529" t="s">
        <v>72</v>
      </c>
      <c r="C7" s="529" t="s">
        <v>73</v>
      </c>
      <c r="D7" s="529" t="s">
        <v>273</v>
      </c>
      <c r="E7" s="529" t="s">
        <v>274</v>
      </c>
      <c r="F7" s="529" t="s">
        <v>275</v>
      </c>
      <c r="G7" s="529" t="s">
        <v>276</v>
      </c>
      <c r="H7" s="529" t="s">
        <v>277</v>
      </c>
      <c r="I7" s="529" t="s">
        <v>278</v>
      </c>
      <c r="J7" s="529" t="s">
        <v>279</v>
      </c>
      <c r="K7" s="529" t="s">
        <v>290</v>
      </c>
    </row>
    <row r="8" spans="1:11" ht="38.25">
      <c r="A8" s="286" t="s">
        <v>71</v>
      </c>
      <c r="B8" s="530" t="s">
        <v>291</v>
      </c>
      <c r="C8" s="531" t="s">
        <v>292</v>
      </c>
      <c r="D8" s="725"/>
      <c r="E8" s="726" t="s">
        <v>293</v>
      </c>
      <c r="F8" s="726">
        <v>36</v>
      </c>
      <c r="G8" s="727"/>
      <c r="H8" s="727">
        <f aca="true" t="shared" si="0" ref="H8:H14">(G8*I8)+G8</f>
        <v>0</v>
      </c>
      <c r="I8" s="728"/>
      <c r="J8" s="727">
        <f aca="true" t="shared" si="1" ref="J8:J14">F8*G8</f>
        <v>0</v>
      </c>
      <c r="K8" s="727">
        <f aca="true" t="shared" si="2" ref="K8:K14">(J8*I8)+J8</f>
        <v>0</v>
      </c>
    </row>
    <row r="9" spans="1:11" ht="40.5">
      <c r="A9" s="286" t="s">
        <v>72</v>
      </c>
      <c r="B9" s="532" t="s">
        <v>291</v>
      </c>
      <c r="C9" s="729" t="s">
        <v>169</v>
      </c>
      <c r="D9" s="730"/>
      <c r="E9" s="731" t="s">
        <v>293</v>
      </c>
      <c r="F9" s="726">
        <v>26</v>
      </c>
      <c r="G9" s="727"/>
      <c r="H9" s="727">
        <f t="shared" si="0"/>
        <v>0</v>
      </c>
      <c r="I9" s="728"/>
      <c r="J9" s="727">
        <f t="shared" si="1"/>
        <v>0</v>
      </c>
      <c r="K9" s="727">
        <f t="shared" si="2"/>
        <v>0</v>
      </c>
    </row>
    <row r="10" spans="1:11" ht="38.25">
      <c r="A10" s="286" t="s">
        <v>73</v>
      </c>
      <c r="B10" s="532" t="s">
        <v>291</v>
      </c>
      <c r="C10" s="729" t="s">
        <v>294</v>
      </c>
      <c r="D10" s="730"/>
      <c r="E10" s="731" t="s">
        <v>295</v>
      </c>
      <c r="F10" s="726">
        <v>2</v>
      </c>
      <c r="G10" s="727"/>
      <c r="H10" s="727">
        <f t="shared" si="0"/>
        <v>0</v>
      </c>
      <c r="I10" s="728"/>
      <c r="J10" s="727">
        <f t="shared" si="1"/>
        <v>0</v>
      </c>
      <c r="K10" s="727">
        <f t="shared" si="2"/>
        <v>0</v>
      </c>
    </row>
    <row r="11" spans="1:11" ht="38.25">
      <c r="A11" s="286" t="s">
        <v>273</v>
      </c>
      <c r="B11" s="532" t="s">
        <v>291</v>
      </c>
      <c r="C11" s="729" t="s">
        <v>660</v>
      </c>
      <c r="D11" s="730"/>
      <c r="E11" s="731" t="s">
        <v>293</v>
      </c>
      <c r="F11" s="726">
        <v>2</v>
      </c>
      <c r="G11" s="727"/>
      <c r="H11" s="727">
        <f t="shared" si="0"/>
        <v>0</v>
      </c>
      <c r="I11" s="728"/>
      <c r="J11" s="727">
        <f t="shared" si="1"/>
        <v>0</v>
      </c>
      <c r="K11" s="727">
        <f t="shared" si="2"/>
        <v>0</v>
      </c>
    </row>
    <row r="12" spans="1:11" ht="38.25">
      <c r="A12" s="286" t="s">
        <v>274</v>
      </c>
      <c r="B12" s="532" t="s">
        <v>291</v>
      </c>
      <c r="C12" s="729" t="s">
        <v>296</v>
      </c>
      <c r="D12" s="730"/>
      <c r="E12" s="731" t="s">
        <v>293</v>
      </c>
      <c r="F12" s="726">
        <v>2</v>
      </c>
      <c r="G12" s="727"/>
      <c r="H12" s="727">
        <f t="shared" si="0"/>
        <v>0</v>
      </c>
      <c r="I12" s="728"/>
      <c r="J12" s="727">
        <f t="shared" si="1"/>
        <v>0</v>
      </c>
      <c r="K12" s="727">
        <f t="shared" si="2"/>
        <v>0</v>
      </c>
    </row>
    <row r="13" spans="1:11" ht="38.25">
      <c r="A13" s="286" t="s">
        <v>275</v>
      </c>
      <c r="B13" s="532" t="s">
        <v>291</v>
      </c>
      <c r="C13" s="729" t="s">
        <v>297</v>
      </c>
      <c r="D13" s="730"/>
      <c r="E13" s="731" t="s">
        <v>295</v>
      </c>
      <c r="F13" s="726">
        <v>5</v>
      </c>
      <c r="G13" s="727"/>
      <c r="H13" s="727">
        <f t="shared" si="0"/>
        <v>0</v>
      </c>
      <c r="I13" s="728"/>
      <c r="J13" s="727">
        <f t="shared" si="1"/>
        <v>0</v>
      </c>
      <c r="K13" s="727">
        <f t="shared" si="2"/>
        <v>0</v>
      </c>
    </row>
    <row r="14" spans="1:11" ht="38.25">
      <c r="A14" s="286" t="s">
        <v>276</v>
      </c>
      <c r="B14" s="532" t="s">
        <v>291</v>
      </c>
      <c r="C14" s="729" t="s">
        <v>661</v>
      </c>
      <c r="D14" s="730"/>
      <c r="E14" s="731" t="s">
        <v>295</v>
      </c>
      <c r="F14" s="726">
        <v>156</v>
      </c>
      <c r="G14" s="727"/>
      <c r="H14" s="727">
        <f t="shared" si="0"/>
        <v>0</v>
      </c>
      <c r="I14" s="728"/>
      <c r="J14" s="727">
        <f t="shared" si="1"/>
        <v>0</v>
      </c>
      <c r="K14" s="727">
        <f t="shared" si="2"/>
        <v>0</v>
      </c>
    </row>
    <row r="15" spans="1:11" ht="12.75">
      <c r="A15" s="533"/>
      <c r="B15" s="533"/>
      <c r="C15" s="533"/>
      <c r="D15" s="534"/>
      <c r="E15" s="533"/>
      <c r="F15" s="533"/>
      <c r="G15" s="533"/>
      <c r="H15" s="533"/>
      <c r="I15" s="533"/>
      <c r="J15" s="732">
        <f>SUM(J8:J14)</f>
        <v>0</v>
      </c>
      <c r="K15" s="732">
        <f>SUM(K8:K14)</f>
        <v>0</v>
      </c>
    </row>
    <row r="16" spans="1:11" ht="12.75">
      <c r="A16" s="525"/>
      <c r="B16" s="525"/>
      <c r="C16" s="525"/>
      <c r="D16" s="526"/>
      <c r="E16" s="525"/>
      <c r="F16" s="525"/>
      <c r="G16" s="525"/>
      <c r="H16" s="733" t="s">
        <v>281</v>
      </c>
      <c r="I16" s="734"/>
      <c r="J16" s="735"/>
      <c r="K16" s="736">
        <f>K15-J15</f>
        <v>0</v>
      </c>
    </row>
    <row r="17" spans="1:11" ht="12.75">
      <c r="A17" s="525"/>
      <c r="B17" s="528"/>
      <c r="C17" s="528"/>
      <c r="D17" s="886"/>
      <c r="E17" s="528"/>
      <c r="F17" s="887"/>
      <c r="G17" s="887"/>
      <c r="H17" s="887"/>
      <c r="I17" s="887"/>
      <c r="J17" s="888"/>
      <c r="K17" s="888"/>
    </row>
    <row r="18" spans="1:11" ht="12.75">
      <c r="A18" s="724"/>
      <c r="B18" s="722"/>
      <c r="C18" s="722"/>
      <c r="D18" s="723"/>
      <c r="E18" s="722"/>
      <c r="F18" s="722"/>
      <c r="G18" s="722"/>
      <c r="H18" s="722"/>
      <c r="I18" s="722"/>
      <c r="J18" s="722"/>
      <c r="K18" s="7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109"/>
  <sheetViews>
    <sheetView workbookViewId="0" topLeftCell="A1">
      <selection activeCell="G19" sqref="G19"/>
    </sheetView>
  </sheetViews>
  <sheetFormatPr defaultColWidth="9.00390625" defaultRowHeight="12.75"/>
  <cols>
    <col min="1" max="1" width="5.625" style="0" customWidth="1"/>
    <col min="2" max="2" width="25.375" style="0" customWidth="1"/>
    <col min="3" max="3" width="12.50390625" style="0" customWidth="1"/>
    <col min="4" max="4" width="11.50390625" style="0" customWidth="1"/>
    <col min="10" max="11" width="10.50390625" style="0" customWidth="1"/>
    <col min="12" max="12" width="11.00390625" style="0" customWidth="1"/>
  </cols>
  <sheetData>
    <row r="1" spans="1:9" ht="12.75">
      <c r="A1" s="331" t="s">
        <v>306</v>
      </c>
      <c r="I1" s="5" t="s">
        <v>237</v>
      </c>
    </row>
    <row r="2" spans="1:4" ht="12.75">
      <c r="A2" s="330" t="s">
        <v>246</v>
      </c>
      <c r="B2" s="313"/>
      <c r="D2" s="5"/>
    </row>
    <row r="4" spans="1:12" ht="17.25">
      <c r="A4" s="904" t="s">
        <v>325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>
      <c r="A5" s="315" t="s">
        <v>324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48">
      <c r="A6" s="39" t="s">
        <v>337</v>
      </c>
      <c r="B6" s="39" t="s">
        <v>371</v>
      </c>
      <c r="C6" s="39" t="s">
        <v>683</v>
      </c>
      <c r="D6" s="39" t="s">
        <v>513</v>
      </c>
      <c r="E6" s="109" t="s">
        <v>514</v>
      </c>
      <c r="F6" s="39" t="s">
        <v>373</v>
      </c>
      <c r="G6" s="39" t="s">
        <v>231</v>
      </c>
      <c r="H6" s="39" t="s">
        <v>374</v>
      </c>
      <c r="I6" s="39" t="s">
        <v>341</v>
      </c>
      <c r="J6" s="39" t="s">
        <v>375</v>
      </c>
      <c r="K6" s="39" t="s">
        <v>684</v>
      </c>
      <c r="L6" s="39" t="s">
        <v>685</v>
      </c>
    </row>
    <row r="7" spans="1:12" ht="12.75">
      <c r="A7" s="110">
        <v>1</v>
      </c>
      <c r="B7" s="159" t="s">
        <v>515</v>
      </c>
      <c r="C7" s="111">
        <v>26000</v>
      </c>
      <c r="D7" s="39"/>
      <c r="E7" s="112"/>
      <c r="F7" s="113"/>
      <c r="G7" s="114"/>
      <c r="H7" s="47"/>
      <c r="I7" s="314"/>
      <c r="J7" s="47">
        <f>H7*I7+H7</f>
        <v>0</v>
      </c>
      <c r="K7" s="47">
        <f>G7*H7</f>
        <v>0</v>
      </c>
      <c r="L7" s="47">
        <f>K7*I7+K7</f>
        <v>0</v>
      </c>
    </row>
    <row r="8" spans="1:12" ht="12.75">
      <c r="A8" s="110">
        <v>2</v>
      </c>
      <c r="B8" s="159" t="s">
        <v>516</v>
      </c>
      <c r="C8" s="111">
        <v>4200</v>
      </c>
      <c r="D8" s="46"/>
      <c r="E8" s="46"/>
      <c r="F8" s="113"/>
      <c r="G8" s="114"/>
      <c r="H8" s="47"/>
      <c r="I8" s="314"/>
      <c r="J8" s="47">
        <f aca="true" t="shared" si="0" ref="J8:J40">H8*I8+H8</f>
        <v>0</v>
      </c>
      <c r="K8" s="47">
        <f aca="true" t="shared" si="1" ref="K8:K40">G8*H8</f>
        <v>0</v>
      </c>
      <c r="L8" s="47">
        <f aca="true" t="shared" si="2" ref="L8:L40">K8*I8+K8</f>
        <v>0</v>
      </c>
    </row>
    <row r="9" spans="1:12" ht="12.75">
      <c r="A9" s="110">
        <v>3</v>
      </c>
      <c r="B9" s="159" t="s">
        <v>517</v>
      </c>
      <c r="C9" s="111">
        <v>6600</v>
      </c>
      <c r="D9" s="46"/>
      <c r="E9" s="62"/>
      <c r="F9" s="113"/>
      <c r="G9" s="114"/>
      <c r="H9" s="47"/>
      <c r="I9" s="314"/>
      <c r="J9" s="47">
        <f t="shared" si="0"/>
        <v>0</v>
      </c>
      <c r="K9" s="47">
        <f t="shared" si="1"/>
        <v>0</v>
      </c>
      <c r="L9" s="47">
        <f t="shared" si="2"/>
        <v>0</v>
      </c>
    </row>
    <row r="10" spans="1:12" ht="12.75">
      <c r="A10" s="110">
        <v>4</v>
      </c>
      <c r="B10" s="159" t="s">
        <v>518</v>
      </c>
      <c r="C10" s="111">
        <v>28000</v>
      </c>
      <c r="D10" s="46"/>
      <c r="E10" s="62"/>
      <c r="F10" s="113"/>
      <c r="G10" s="114"/>
      <c r="H10" s="47"/>
      <c r="I10" s="314"/>
      <c r="J10" s="47">
        <f t="shared" si="0"/>
        <v>0</v>
      </c>
      <c r="K10" s="47">
        <f t="shared" si="1"/>
        <v>0</v>
      </c>
      <c r="L10" s="47">
        <f t="shared" si="2"/>
        <v>0</v>
      </c>
    </row>
    <row r="11" spans="1:12" ht="12.75">
      <c r="A11" s="110">
        <v>5</v>
      </c>
      <c r="B11" s="160" t="s">
        <v>519</v>
      </c>
      <c r="C11" s="111">
        <v>7800</v>
      </c>
      <c r="D11" s="46"/>
      <c r="E11" s="46"/>
      <c r="F11" s="113"/>
      <c r="G11" s="114"/>
      <c r="H11" s="47"/>
      <c r="I11" s="314"/>
      <c r="J11" s="47">
        <f t="shared" si="0"/>
        <v>0</v>
      </c>
      <c r="K11" s="47">
        <f t="shared" si="1"/>
        <v>0</v>
      </c>
      <c r="L11" s="47">
        <f t="shared" si="2"/>
        <v>0</v>
      </c>
    </row>
    <row r="12" spans="1:12" ht="12.75">
      <c r="A12" s="110">
        <v>6</v>
      </c>
      <c r="B12" s="160" t="s">
        <v>520</v>
      </c>
      <c r="C12" s="111">
        <v>700</v>
      </c>
      <c r="D12" s="46"/>
      <c r="E12" s="46"/>
      <c r="F12" s="113"/>
      <c r="G12" s="114"/>
      <c r="H12" s="47"/>
      <c r="I12" s="314"/>
      <c r="J12" s="47">
        <f t="shared" si="0"/>
        <v>0</v>
      </c>
      <c r="K12" s="47">
        <f t="shared" si="1"/>
        <v>0</v>
      </c>
      <c r="L12" s="47">
        <f t="shared" si="2"/>
        <v>0</v>
      </c>
    </row>
    <row r="13" spans="1:12" ht="12.75">
      <c r="A13" s="110">
        <v>7</v>
      </c>
      <c r="B13" s="159" t="s">
        <v>521</v>
      </c>
      <c r="C13" s="111">
        <v>14000</v>
      </c>
      <c r="D13" s="46"/>
      <c r="E13" s="46"/>
      <c r="F13" s="113"/>
      <c r="G13" s="114"/>
      <c r="H13" s="47"/>
      <c r="I13" s="314"/>
      <c r="J13" s="47">
        <f t="shared" si="0"/>
        <v>0</v>
      </c>
      <c r="K13" s="47">
        <f t="shared" si="1"/>
        <v>0</v>
      </c>
      <c r="L13" s="47">
        <f t="shared" si="2"/>
        <v>0</v>
      </c>
    </row>
    <row r="14" spans="1:12" ht="12.75">
      <c r="A14" s="110">
        <v>8</v>
      </c>
      <c r="B14" s="159" t="s">
        <v>522</v>
      </c>
      <c r="C14" s="111">
        <v>200</v>
      </c>
      <c r="D14" s="46"/>
      <c r="E14" s="46"/>
      <c r="F14" s="113"/>
      <c r="G14" s="114"/>
      <c r="H14" s="47"/>
      <c r="I14" s="314"/>
      <c r="J14" s="47">
        <f t="shared" si="0"/>
        <v>0</v>
      </c>
      <c r="K14" s="47">
        <f t="shared" si="1"/>
        <v>0</v>
      </c>
      <c r="L14" s="47">
        <f t="shared" si="2"/>
        <v>0</v>
      </c>
    </row>
    <row r="15" spans="1:12" ht="12.75">
      <c r="A15" s="110">
        <v>9</v>
      </c>
      <c r="B15" s="159" t="s">
        <v>523</v>
      </c>
      <c r="C15" s="111">
        <v>18000</v>
      </c>
      <c r="D15" s="46"/>
      <c r="E15" s="46"/>
      <c r="F15" s="113"/>
      <c r="G15" s="114"/>
      <c r="H15" s="47"/>
      <c r="I15" s="314"/>
      <c r="J15" s="47">
        <f t="shared" si="0"/>
        <v>0</v>
      </c>
      <c r="K15" s="47">
        <f t="shared" si="1"/>
        <v>0</v>
      </c>
      <c r="L15" s="47">
        <f t="shared" si="2"/>
        <v>0</v>
      </c>
    </row>
    <row r="16" spans="1:12" ht="12.75">
      <c r="A16" s="110">
        <v>10</v>
      </c>
      <c r="B16" s="159" t="s">
        <v>524</v>
      </c>
      <c r="C16" s="111">
        <v>14000</v>
      </c>
      <c r="D16" s="46"/>
      <c r="E16" s="46"/>
      <c r="F16" s="113"/>
      <c r="G16" s="114"/>
      <c r="H16" s="47"/>
      <c r="I16" s="314"/>
      <c r="J16" s="47">
        <f t="shared" si="0"/>
        <v>0</v>
      </c>
      <c r="K16" s="47">
        <f t="shared" si="1"/>
        <v>0</v>
      </c>
      <c r="L16" s="47">
        <f t="shared" si="2"/>
        <v>0</v>
      </c>
    </row>
    <row r="17" spans="1:12" ht="12.75">
      <c r="A17" s="110">
        <v>11</v>
      </c>
      <c r="B17" s="159" t="s">
        <v>525</v>
      </c>
      <c r="C17" s="111">
        <v>22000</v>
      </c>
      <c r="D17" s="46"/>
      <c r="E17" s="46"/>
      <c r="F17" s="113"/>
      <c r="G17" s="114"/>
      <c r="H17" s="47"/>
      <c r="I17" s="314"/>
      <c r="J17" s="47">
        <f t="shared" si="0"/>
        <v>0</v>
      </c>
      <c r="K17" s="47">
        <f t="shared" si="1"/>
        <v>0</v>
      </c>
      <c r="L17" s="47">
        <f t="shared" si="2"/>
        <v>0</v>
      </c>
    </row>
    <row r="18" spans="1:12" ht="12.75">
      <c r="A18" s="110">
        <v>12</v>
      </c>
      <c r="B18" s="160" t="s">
        <v>526</v>
      </c>
      <c r="C18" s="111">
        <v>24000</v>
      </c>
      <c r="D18" s="46"/>
      <c r="E18" s="46"/>
      <c r="F18" s="113"/>
      <c r="G18" s="114"/>
      <c r="H18" s="47"/>
      <c r="I18" s="314"/>
      <c r="J18" s="47">
        <f t="shared" si="0"/>
        <v>0</v>
      </c>
      <c r="K18" s="47">
        <f t="shared" si="1"/>
        <v>0</v>
      </c>
      <c r="L18" s="47">
        <f t="shared" si="2"/>
        <v>0</v>
      </c>
    </row>
    <row r="19" spans="1:12" ht="12.75">
      <c r="A19" s="110">
        <v>13</v>
      </c>
      <c r="B19" s="160" t="s">
        <v>595</v>
      </c>
      <c r="C19" s="111">
        <v>22200</v>
      </c>
      <c r="D19" s="46"/>
      <c r="E19" s="62"/>
      <c r="F19" s="113"/>
      <c r="G19" s="114"/>
      <c r="H19" s="47"/>
      <c r="I19" s="314"/>
      <c r="J19" s="47">
        <f t="shared" si="0"/>
        <v>0</v>
      </c>
      <c r="K19" s="47">
        <f t="shared" si="1"/>
        <v>0</v>
      </c>
      <c r="L19" s="47">
        <f t="shared" si="2"/>
        <v>0</v>
      </c>
    </row>
    <row r="20" spans="1:12" ht="12.75">
      <c r="A20" s="110">
        <v>14</v>
      </c>
      <c r="B20" s="160" t="s">
        <v>527</v>
      </c>
      <c r="C20" s="111">
        <v>3000</v>
      </c>
      <c r="D20" s="46"/>
      <c r="E20" s="46"/>
      <c r="F20" s="113"/>
      <c r="G20" s="114"/>
      <c r="H20" s="47"/>
      <c r="I20" s="314"/>
      <c r="J20" s="47">
        <f t="shared" si="0"/>
        <v>0</v>
      </c>
      <c r="K20" s="47">
        <f t="shared" si="1"/>
        <v>0</v>
      </c>
      <c r="L20" s="47">
        <f t="shared" si="2"/>
        <v>0</v>
      </c>
    </row>
    <row r="21" spans="1:12" ht="12.75">
      <c r="A21" s="110">
        <v>15</v>
      </c>
      <c r="B21" s="159" t="s">
        <v>528</v>
      </c>
      <c r="C21" s="111">
        <v>6000</v>
      </c>
      <c r="D21" s="46"/>
      <c r="E21" s="46"/>
      <c r="F21" s="113"/>
      <c r="G21" s="114"/>
      <c r="H21" s="47"/>
      <c r="I21" s="314"/>
      <c r="J21" s="47">
        <f t="shared" si="0"/>
        <v>0</v>
      </c>
      <c r="K21" s="47">
        <f t="shared" si="1"/>
        <v>0</v>
      </c>
      <c r="L21" s="47">
        <f t="shared" si="2"/>
        <v>0</v>
      </c>
    </row>
    <row r="22" spans="1:12" ht="15.75" customHeight="1">
      <c r="A22" s="110">
        <v>16</v>
      </c>
      <c r="B22" s="159" t="s">
        <v>529</v>
      </c>
      <c r="C22" s="111">
        <v>400</v>
      </c>
      <c r="D22" s="46"/>
      <c r="E22" s="46"/>
      <c r="F22" s="113"/>
      <c r="G22" s="114"/>
      <c r="H22" s="47"/>
      <c r="I22" s="314"/>
      <c r="J22" s="47">
        <f t="shared" si="0"/>
        <v>0</v>
      </c>
      <c r="K22" s="47">
        <f t="shared" si="1"/>
        <v>0</v>
      </c>
      <c r="L22" s="47">
        <f t="shared" si="2"/>
        <v>0</v>
      </c>
    </row>
    <row r="23" spans="1:12" ht="12.75">
      <c r="A23" s="110">
        <v>17</v>
      </c>
      <c r="B23" s="159" t="s">
        <v>530</v>
      </c>
      <c r="C23" s="111">
        <v>1500</v>
      </c>
      <c r="D23" s="46"/>
      <c r="E23" s="46"/>
      <c r="F23" s="113"/>
      <c r="G23" s="114"/>
      <c r="H23" s="47"/>
      <c r="I23" s="314"/>
      <c r="J23" s="47">
        <f t="shared" si="0"/>
        <v>0</v>
      </c>
      <c r="K23" s="47">
        <f t="shared" si="1"/>
        <v>0</v>
      </c>
      <c r="L23" s="47">
        <f t="shared" si="2"/>
        <v>0</v>
      </c>
    </row>
    <row r="24" spans="1:12" ht="12.75">
      <c r="A24" s="110">
        <v>18</v>
      </c>
      <c r="B24" s="159" t="s">
        <v>531</v>
      </c>
      <c r="C24" s="111">
        <v>6400</v>
      </c>
      <c r="D24" s="46"/>
      <c r="E24" s="46"/>
      <c r="F24" s="113"/>
      <c r="G24" s="114"/>
      <c r="H24" s="47"/>
      <c r="I24" s="314"/>
      <c r="J24" s="47">
        <f t="shared" si="0"/>
        <v>0</v>
      </c>
      <c r="K24" s="47">
        <f t="shared" si="1"/>
        <v>0</v>
      </c>
      <c r="L24" s="47">
        <f t="shared" si="2"/>
        <v>0</v>
      </c>
    </row>
    <row r="25" spans="1:12" ht="12.75">
      <c r="A25" s="110">
        <v>19</v>
      </c>
      <c r="B25" s="159" t="s">
        <v>532</v>
      </c>
      <c r="C25" s="111">
        <v>52500</v>
      </c>
      <c r="D25" s="46"/>
      <c r="E25" s="46"/>
      <c r="F25" s="113"/>
      <c r="G25" s="114"/>
      <c r="H25" s="47"/>
      <c r="I25" s="314"/>
      <c r="J25" s="47">
        <f t="shared" si="0"/>
        <v>0</v>
      </c>
      <c r="K25" s="47">
        <f t="shared" si="1"/>
        <v>0</v>
      </c>
      <c r="L25" s="47">
        <f t="shared" si="2"/>
        <v>0</v>
      </c>
    </row>
    <row r="26" spans="1:12" ht="12.75">
      <c r="A26" s="110">
        <v>20</v>
      </c>
      <c r="B26" s="159" t="s">
        <v>533</v>
      </c>
      <c r="C26" s="111">
        <v>48000</v>
      </c>
      <c r="D26" s="46"/>
      <c r="E26" s="46"/>
      <c r="F26" s="113"/>
      <c r="G26" s="114"/>
      <c r="H26" s="47"/>
      <c r="I26" s="314"/>
      <c r="J26" s="47">
        <f t="shared" si="0"/>
        <v>0</v>
      </c>
      <c r="K26" s="47">
        <f t="shared" si="1"/>
        <v>0</v>
      </c>
      <c r="L26" s="47">
        <f t="shared" si="2"/>
        <v>0</v>
      </c>
    </row>
    <row r="27" spans="1:12" ht="12.75">
      <c r="A27" s="110">
        <v>21</v>
      </c>
      <c r="B27" s="159" t="s">
        <v>534</v>
      </c>
      <c r="C27" s="111">
        <v>2800</v>
      </c>
      <c r="D27" s="46"/>
      <c r="E27" s="46"/>
      <c r="F27" s="113"/>
      <c r="G27" s="114"/>
      <c r="H27" s="47"/>
      <c r="I27" s="314"/>
      <c r="J27" s="47">
        <f t="shared" si="0"/>
        <v>0</v>
      </c>
      <c r="K27" s="47">
        <f t="shared" si="1"/>
        <v>0</v>
      </c>
      <c r="L27" s="47">
        <f t="shared" si="2"/>
        <v>0</v>
      </c>
    </row>
    <row r="28" spans="1:12" ht="12.75">
      <c r="A28" s="110">
        <v>22</v>
      </c>
      <c r="B28" s="159" t="s">
        <v>535</v>
      </c>
      <c r="C28" s="111">
        <v>1750</v>
      </c>
      <c r="D28" s="124"/>
      <c r="E28" s="124"/>
      <c r="F28" s="113"/>
      <c r="G28" s="114"/>
      <c r="H28" s="47"/>
      <c r="I28" s="314"/>
      <c r="J28" s="47">
        <f t="shared" si="0"/>
        <v>0</v>
      </c>
      <c r="K28" s="47">
        <f t="shared" si="1"/>
        <v>0</v>
      </c>
      <c r="L28" s="47">
        <f t="shared" si="2"/>
        <v>0</v>
      </c>
    </row>
    <row r="29" spans="1:12" ht="12.75">
      <c r="A29" s="110">
        <v>23</v>
      </c>
      <c r="B29" s="159" t="s">
        <v>536</v>
      </c>
      <c r="C29" s="111">
        <v>32000</v>
      </c>
      <c r="D29" s="124"/>
      <c r="E29" s="124"/>
      <c r="F29" s="113"/>
      <c r="G29" s="114"/>
      <c r="H29" s="47"/>
      <c r="I29" s="314"/>
      <c r="J29" s="47">
        <f t="shared" si="0"/>
        <v>0</v>
      </c>
      <c r="K29" s="47">
        <f t="shared" si="1"/>
        <v>0</v>
      </c>
      <c r="L29" s="47">
        <f t="shared" si="2"/>
        <v>0</v>
      </c>
    </row>
    <row r="30" spans="1:12" ht="12.75">
      <c r="A30" s="110">
        <v>24</v>
      </c>
      <c r="B30" s="159" t="s">
        <v>537</v>
      </c>
      <c r="C30" s="116">
        <v>62000</v>
      </c>
      <c r="D30" s="124"/>
      <c r="E30" s="124"/>
      <c r="F30" s="113"/>
      <c r="G30" s="114"/>
      <c r="H30" s="47"/>
      <c r="I30" s="314"/>
      <c r="J30" s="47">
        <f t="shared" si="0"/>
        <v>0</v>
      </c>
      <c r="K30" s="47">
        <f t="shared" si="1"/>
        <v>0</v>
      </c>
      <c r="L30" s="47">
        <f t="shared" si="2"/>
        <v>0</v>
      </c>
    </row>
    <row r="31" spans="1:12" ht="12.75">
      <c r="A31" s="110">
        <v>25</v>
      </c>
      <c r="B31" s="159" t="s">
        <v>538</v>
      </c>
      <c r="C31" s="116">
        <v>62000</v>
      </c>
      <c r="D31" s="124"/>
      <c r="E31" s="124"/>
      <c r="F31" s="113"/>
      <c r="G31" s="114"/>
      <c r="H31" s="47"/>
      <c r="I31" s="314"/>
      <c r="J31" s="47">
        <f t="shared" si="0"/>
        <v>0</v>
      </c>
      <c r="K31" s="47">
        <f t="shared" si="1"/>
        <v>0</v>
      </c>
      <c r="L31" s="47">
        <f t="shared" si="2"/>
        <v>0</v>
      </c>
    </row>
    <row r="32" spans="1:12" ht="12.75">
      <c r="A32" s="110">
        <v>26</v>
      </c>
      <c r="B32" s="159" t="s">
        <v>539</v>
      </c>
      <c r="C32" s="111">
        <v>18000</v>
      </c>
      <c r="D32" s="124"/>
      <c r="E32" s="124"/>
      <c r="F32" s="113"/>
      <c r="G32" s="114"/>
      <c r="H32" s="47"/>
      <c r="I32" s="314"/>
      <c r="J32" s="47">
        <f t="shared" si="0"/>
        <v>0</v>
      </c>
      <c r="K32" s="47">
        <f t="shared" si="1"/>
        <v>0</v>
      </c>
      <c r="L32" s="47">
        <f t="shared" si="2"/>
        <v>0</v>
      </c>
    </row>
    <row r="33" spans="1:12" ht="12.75">
      <c r="A33" s="110">
        <v>27</v>
      </c>
      <c r="B33" s="159" t="s">
        <v>540</v>
      </c>
      <c r="C33" s="111">
        <v>4800</v>
      </c>
      <c r="D33" s="124"/>
      <c r="E33" s="124"/>
      <c r="F33" s="113"/>
      <c r="G33" s="114"/>
      <c r="H33" s="47"/>
      <c r="I33" s="314"/>
      <c r="J33" s="47">
        <f t="shared" si="0"/>
        <v>0</v>
      </c>
      <c r="K33" s="47">
        <f t="shared" si="1"/>
        <v>0</v>
      </c>
      <c r="L33" s="47">
        <f t="shared" si="2"/>
        <v>0</v>
      </c>
    </row>
    <row r="34" spans="1:12" ht="12.75">
      <c r="A34" s="110">
        <v>28</v>
      </c>
      <c r="B34" s="159" t="s">
        <v>541</v>
      </c>
      <c r="C34" s="111">
        <v>4000</v>
      </c>
      <c r="D34" s="124"/>
      <c r="E34" s="124"/>
      <c r="F34" s="113"/>
      <c r="G34" s="114"/>
      <c r="H34" s="47"/>
      <c r="I34" s="314"/>
      <c r="J34" s="47">
        <f t="shared" si="0"/>
        <v>0</v>
      </c>
      <c r="K34" s="47">
        <f t="shared" si="1"/>
        <v>0</v>
      </c>
      <c r="L34" s="47">
        <f t="shared" si="2"/>
        <v>0</v>
      </c>
    </row>
    <row r="35" spans="1:12" ht="12.75">
      <c r="A35" s="125">
        <v>29</v>
      </c>
      <c r="B35" s="161" t="s">
        <v>542</v>
      </c>
      <c r="C35" s="111">
        <v>3000</v>
      </c>
      <c r="D35" s="124"/>
      <c r="E35" s="124"/>
      <c r="F35" s="113"/>
      <c r="G35" s="114"/>
      <c r="H35" s="47"/>
      <c r="I35" s="314"/>
      <c r="J35" s="47">
        <f t="shared" si="0"/>
        <v>0</v>
      </c>
      <c r="K35" s="47">
        <f t="shared" si="1"/>
        <v>0</v>
      </c>
      <c r="L35" s="47">
        <f t="shared" si="2"/>
        <v>0</v>
      </c>
    </row>
    <row r="36" spans="1:12" ht="12.75">
      <c r="A36" s="125">
        <v>30</v>
      </c>
      <c r="B36" s="161" t="s">
        <v>598</v>
      </c>
      <c r="C36" s="111">
        <v>200</v>
      </c>
      <c r="D36" s="124"/>
      <c r="E36" s="124"/>
      <c r="F36" s="113"/>
      <c r="G36" s="114"/>
      <c r="H36" s="47"/>
      <c r="I36" s="314"/>
      <c r="J36" s="47">
        <f t="shared" si="0"/>
        <v>0</v>
      </c>
      <c r="K36" s="47">
        <f t="shared" si="1"/>
        <v>0</v>
      </c>
      <c r="L36" s="47">
        <f t="shared" si="2"/>
        <v>0</v>
      </c>
    </row>
    <row r="37" spans="1:12" ht="12.75">
      <c r="A37" s="125">
        <v>31</v>
      </c>
      <c r="B37" s="161" t="s">
        <v>543</v>
      </c>
      <c r="C37" s="111">
        <v>1200</v>
      </c>
      <c r="D37" s="124"/>
      <c r="E37" s="124"/>
      <c r="F37" s="113"/>
      <c r="G37" s="114"/>
      <c r="H37" s="47"/>
      <c r="I37" s="314"/>
      <c r="J37" s="47">
        <f t="shared" si="0"/>
        <v>0</v>
      </c>
      <c r="K37" s="47">
        <f t="shared" si="1"/>
        <v>0</v>
      </c>
      <c r="L37" s="47">
        <f t="shared" si="2"/>
        <v>0</v>
      </c>
    </row>
    <row r="38" spans="1:12" ht="12.75">
      <c r="A38" s="125">
        <v>32</v>
      </c>
      <c r="B38" s="161" t="s">
        <v>544</v>
      </c>
      <c r="C38" s="111">
        <v>1200</v>
      </c>
      <c r="D38" s="124"/>
      <c r="E38" s="124"/>
      <c r="F38" s="113"/>
      <c r="G38" s="114"/>
      <c r="H38" s="47"/>
      <c r="I38" s="314"/>
      <c r="J38" s="47">
        <f t="shared" si="0"/>
        <v>0</v>
      </c>
      <c r="K38" s="47">
        <f t="shared" si="1"/>
        <v>0</v>
      </c>
      <c r="L38" s="47">
        <f t="shared" si="2"/>
        <v>0</v>
      </c>
    </row>
    <row r="39" spans="1:12" ht="12.75">
      <c r="A39" s="125">
        <v>33</v>
      </c>
      <c r="B39" s="161" t="s">
        <v>545</v>
      </c>
      <c r="C39" s="111">
        <v>600</v>
      </c>
      <c r="D39" s="124"/>
      <c r="E39" s="124"/>
      <c r="F39" s="113"/>
      <c r="G39" s="114"/>
      <c r="H39" s="47"/>
      <c r="I39" s="314"/>
      <c r="J39" s="47">
        <f t="shared" si="0"/>
        <v>0</v>
      </c>
      <c r="K39" s="47">
        <f t="shared" si="1"/>
        <v>0</v>
      </c>
      <c r="L39" s="47">
        <f t="shared" si="2"/>
        <v>0</v>
      </c>
    </row>
    <row r="40" spans="1:12" ht="12.75">
      <c r="A40" s="125">
        <v>34</v>
      </c>
      <c r="B40" s="161" t="s">
        <v>342</v>
      </c>
      <c r="C40" s="111">
        <v>4000</v>
      </c>
      <c r="D40" s="124"/>
      <c r="E40" s="124"/>
      <c r="F40" s="113"/>
      <c r="G40" s="114"/>
      <c r="H40" s="47"/>
      <c r="I40" s="314"/>
      <c r="J40" s="47">
        <f t="shared" si="0"/>
        <v>0</v>
      </c>
      <c r="K40" s="47">
        <f t="shared" si="1"/>
        <v>0</v>
      </c>
      <c r="L40" s="47">
        <f t="shared" si="2"/>
        <v>0</v>
      </c>
    </row>
    <row r="41" spans="1:12" ht="12.75">
      <c r="A41" s="46">
        <v>35</v>
      </c>
      <c r="B41" s="159" t="s">
        <v>546</v>
      </c>
      <c r="C41" s="111">
        <v>4000</v>
      </c>
      <c r="D41" s="124"/>
      <c r="E41" s="124"/>
      <c r="F41" s="113"/>
      <c r="G41" s="114"/>
      <c r="H41" s="47"/>
      <c r="I41" s="314"/>
      <c r="J41" s="47">
        <f>H41*I41+H41</f>
        <v>0</v>
      </c>
      <c r="K41" s="47">
        <f>G41*H41</f>
        <v>0</v>
      </c>
      <c r="L41" s="47">
        <f>K41*I41+K41</f>
        <v>0</v>
      </c>
    </row>
    <row r="42" spans="1:12" ht="12.75">
      <c r="A42" s="46">
        <v>36</v>
      </c>
      <c r="B42" s="159" t="s">
        <v>547</v>
      </c>
      <c r="C42" s="111">
        <v>600</v>
      </c>
      <c r="D42" s="124"/>
      <c r="E42" s="124"/>
      <c r="F42" s="113"/>
      <c r="G42" s="114"/>
      <c r="H42" s="47"/>
      <c r="I42" s="314"/>
      <c r="J42" s="47">
        <f>H42*I42+H42</f>
        <v>0</v>
      </c>
      <c r="K42" s="47">
        <f>G42*H42</f>
        <v>0</v>
      </c>
      <c r="L42" s="47">
        <f>K42*I42+K42</f>
        <v>0</v>
      </c>
    </row>
    <row r="43" spans="1:12" ht="12.75">
      <c r="A43" s="46">
        <v>37</v>
      </c>
      <c r="B43" s="159" t="s">
        <v>548</v>
      </c>
      <c r="C43" s="111">
        <v>900</v>
      </c>
      <c r="D43" s="124"/>
      <c r="E43" s="124"/>
      <c r="F43" s="113"/>
      <c r="G43" s="114"/>
      <c r="H43" s="47"/>
      <c r="I43" s="314"/>
      <c r="J43" s="47">
        <f>H43*I43+H43</f>
        <v>0</v>
      </c>
      <c r="K43" s="47">
        <f>G43*H43</f>
        <v>0</v>
      </c>
      <c r="L43" s="47">
        <f>K43*I43+K43</f>
        <v>0</v>
      </c>
    </row>
    <row r="44" spans="1:12" ht="12.75">
      <c r="A44" s="46">
        <v>38</v>
      </c>
      <c r="B44" s="160" t="s">
        <v>583</v>
      </c>
      <c r="C44" s="111">
        <v>900</v>
      </c>
      <c r="D44" s="124"/>
      <c r="E44" s="124"/>
      <c r="F44" s="113"/>
      <c r="G44" s="114"/>
      <c r="H44" s="47"/>
      <c r="I44" s="314"/>
      <c r="J44" s="47">
        <f>H44*I44+H44</f>
        <v>0</v>
      </c>
      <c r="K44" s="47">
        <f>G44*H44</f>
        <v>0</v>
      </c>
      <c r="L44" s="47">
        <f>K44*I44+K44</f>
        <v>0</v>
      </c>
    </row>
    <row r="45" spans="1:12" ht="12.75">
      <c r="A45" s="46">
        <v>39</v>
      </c>
      <c r="B45" s="160" t="s">
        <v>596</v>
      </c>
      <c r="C45" s="111">
        <v>200</v>
      </c>
      <c r="D45" s="124"/>
      <c r="E45" s="124"/>
      <c r="F45" s="113"/>
      <c r="G45" s="114"/>
      <c r="H45" s="47"/>
      <c r="I45" s="314"/>
      <c r="J45" s="47">
        <f>H45*I45+H45</f>
        <v>0</v>
      </c>
      <c r="K45" s="47">
        <f>G45*H45</f>
        <v>0</v>
      </c>
      <c r="L45" s="47">
        <f>K45*I45+K45</f>
        <v>0</v>
      </c>
    </row>
    <row r="46" spans="1:12" ht="12.75">
      <c r="A46" s="124"/>
      <c r="B46" s="162" t="s">
        <v>549</v>
      </c>
      <c r="C46" s="117">
        <f>SUM(C7:C45)</f>
        <v>509650</v>
      </c>
      <c r="D46" s="124"/>
      <c r="E46" s="124"/>
      <c r="F46" s="113"/>
      <c r="G46" s="114"/>
      <c r="H46" s="47"/>
      <c r="I46" s="115"/>
      <c r="J46" s="47" t="s">
        <v>550</v>
      </c>
      <c r="K46" s="118">
        <f>SUM(K7:K45)</f>
        <v>0</v>
      </c>
      <c r="L46" s="118">
        <f>SUM(L7:L45)</f>
        <v>0</v>
      </c>
    </row>
    <row r="47" spans="1:12" ht="12.75">
      <c r="A47" s="124"/>
      <c r="B47" s="162"/>
      <c r="C47" s="117"/>
      <c r="D47" s="124"/>
      <c r="E47" s="124"/>
      <c r="F47" s="113"/>
      <c r="G47" s="114"/>
      <c r="H47" s="47"/>
      <c r="I47" s="115"/>
      <c r="J47" s="47" t="s">
        <v>603</v>
      </c>
      <c r="K47" s="118">
        <f>L46-K46</f>
        <v>0</v>
      </c>
      <c r="L47" s="118"/>
    </row>
    <row r="48" spans="1:12" ht="12.75">
      <c r="A48" s="126"/>
      <c r="B48" s="119" t="s">
        <v>402</v>
      </c>
      <c r="C48" s="120"/>
      <c r="D48" s="126"/>
      <c r="E48" s="126"/>
      <c r="F48" s="126"/>
      <c r="G48" s="126"/>
      <c r="H48" s="126"/>
      <c r="I48" s="126"/>
      <c r="J48" s="126"/>
      <c r="K48" s="126"/>
      <c r="L48" s="121"/>
    </row>
    <row r="49" spans="1:12" ht="12.75">
      <c r="A49" s="127"/>
      <c r="B49" s="127"/>
      <c r="C49" s="122"/>
      <c r="D49" s="127"/>
      <c r="E49" s="127"/>
      <c r="F49" s="127"/>
      <c r="G49" s="127"/>
      <c r="H49" s="127"/>
      <c r="I49" s="127"/>
      <c r="J49" s="127"/>
      <c r="K49" s="127"/>
      <c r="L49" s="123"/>
    </row>
    <row r="50" spans="1:12" ht="12.75">
      <c r="A50" s="37" t="s">
        <v>551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42"/>
    </row>
    <row r="51" spans="1:12" ht="48">
      <c r="A51" s="39" t="s">
        <v>376</v>
      </c>
      <c r="B51" s="39" t="s">
        <v>404</v>
      </c>
      <c r="C51" s="39" t="s">
        <v>405</v>
      </c>
      <c r="D51" s="39" t="s">
        <v>406</v>
      </c>
      <c r="E51" s="39" t="s">
        <v>687</v>
      </c>
      <c r="F51" s="39" t="s">
        <v>552</v>
      </c>
      <c r="G51" s="39" t="s">
        <v>341</v>
      </c>
      <c r="H51" s="39" t="s">
        <v>553</v>
      </c>
      <c r="I51" s="39" t="s">
        <v>684</v>
      </c>
      <c r="J51" s="39" t="s">
        <v>685</v>
      </c>
      <c r="K51" s="104"/>
      <c r="L51" s="59"/>
    </row>
    <row r="52" spans="1:12" ht="12.75">
      <c r="A52" s="114">
        <v>1</v>
      </c>
      <c r="B52" s="39"/>
      <c r="C52" s="39"/>
      <c r="D52" s="39"/>
      <c r="E52" s="114"/>
      <c r="F52" s="47"/>
      <c r="G52" s="314"/>
      <c r="H52" s="47">
        <f>F52*G52+F52</f>
        <v>0</v>
      </c>
      <c r="I52" s="47">
        <f>E52*F52</f>
        <v>0</v>
      </c>
      <c r="J52" s="47">
        <f>I52*G52+I52</f>
        <v>0</v>
      </c>
      <c r="K52" s="104"/>
      <c r="L52" s="59"/>
    </row>
    <row r="53" spans="1:12" ht="12.75">
      <c r="A53" s="114">
        <v>2</v>
      </c>
      <c r="B53" s="46"/>
      <c r="C53" s="46"/>
      <c r="D53" s="46"/>
      <c r="E53" s="113"/>
      <c r="F53" s="130"/>
      <c r="G53" s="314"/>
      <c r="H53" s="47">
        <f aca="true" t="shared" si="3" ref="H53:H76">F53*G53+F53</f>
        <v>0</v>
      </c>
      <c r="I53" s="47">
        <f aca="true" t="shared" si="4" ref="I53:I76">E53*F53</f>
        <v>0</v>
      </c>
      <c r="J53" s="47">
        <f aca="true" t="shared" si="5" ref="J53:J76">I53*G53+I53</f>
        <v>0</v>
      </c>
      <c r="K53" s="104"/>
      <c r="L53" s="53"/>
    </row>
    <row r="54" spans="1:12" ht="12.75">
      <c r="A54" s="114">
        <v>3</v>
      </c>
      <c r="B54" s="46"/>
      <c r="C54" s="46"/>
      <c r="D54" s="46"/>
      <c r="E54" s="113"/>
      <c r="F54" s="130"/>
      <c r="G54" s="314"/>
      <c r="H54" s="47">
        <f t="shared" si="3"/>
        <v>0</v>
      </c>
      <c r="I54" s="47">
        <f t="shared" si="4"/>
        <v>0</v>
      </c>
      <c r="J54" s="47">
        <f t="shared" si="5"/>
        <v>0</v>
      </c>
      <c r="K54" s="104"/>
      <c r="L54" s="53"/>
    </row>
    <row r="55" spans="1:12" ht="12.75">
      <c r="A55" s="114">
        <v>4</v>
      </c>
      <c r="B55" s="46"/>
      <c r="C55" s="46"/>
      <c r="D55" s="46"/>
      <c r="E55" s="113"/>
      <c r="F55" s="130"/>
      <c r="G55" s="314"/>
      <c r="H55" s="47">
        <f t="shared" si="3"/>
        <v>0</v>
      </c>
      <c r="I55" s="47">
        <f t="shared" si="4"/>
        <v>0</v>
      </c>
      <c r="J55" s="47">
        <f t="shared" si="5"/>
        <v>0</v>
      </c>
      <c r="K55" s="104"/>
      <c r="L55" s="53"/>
    </row>
    <row r="56" spans="1:12" ht="12.75">
      <c r="A56" s="114">
        <v>5</v>
      </c>
      <c r="B56" s="46"/>
      <c r="C56" s="46"/>
      <c r="D56" s="46"/>
      <c r="E56" s="113"/>
      <c r="F56" s="130"/>
      <c r="G56" s="314"/>
      <c r="H56" s="47">
        <f t="shared" si="3"/>
        <v>0</v>
      </c>
      <c r="I56" s="47">
        <f t="shared" si="4"/>
        <v>0</v>
      </c>
      <c r="J56" s="47">
        <f t="shared" si="5"/>
        <v>0</v>
      </c>
      <c r="K56" s="104"/>
      <c r="L56" s="53"/>
    </row>
    <row r="57" spans="1:12" ht="12.75">
      <c r="A57" s="114">
        <v>6</v>
      </c>
      <c r="B57" s="62"/>
      <c r="C57" s="46"/>
      <c r="D57" s="46"/>
      <c r="E57" s="113"/>
      <c r="F57" s="130"/>
      <c r="G57" s="314"/>
      <c r="H57" s="47">
        <f t="shared" si="3"/>
        <v>0</v>
      </c>
      <c r="I57" s="47">
        <f t="shared" si="4"/>
        <v>0</v>
      </c>
      <c r="J57" s="47">
        <f t="shared" si="5"/>
        <v>0</v>
      </c>
      <c r="K57" s="104"/>
      <c r="L57" s="53"/>
    </row>
    <row r="58" spans="1:12" ht="12.75">
      <c r="A58" s="114">
        <v>7</v>
      </c>
      <c r="B58" s="46"/>
      <c r="C58" s="46"/>
      <c r="D58" s="46"/>
      <c r="E58" s="113"/>
      <c r="F58" s="130"/>
      <c r="G58" s="314"/>
      <c r="H58" s="47">
        <f t="shared" si="3"/>
        <v>0</v>
      </c>
      <c r="I58" s="47">
        <f t="shared" si="4"/>
        <v>0</v>
      </c>
      <c r="J58" s="47">
        <f t="shared" si="5"/>
        <v>0</v>
      </c>
      <c r="K58" s="104"/>
      <c r="L58" s="53"/>
    </row>
    <row r="59" spans="1:12" ht="12.75">
      <c r="A59" s="114">
        <v>8</v>
      </c>
      <c r="B59" s="62"/>
      <c r="C59" s="46"/>
      <c r="D59" s="46"/>
      <c r="E59" s="114"/>
      <c r="F59" s="130"/>
      <c r="G59" s="314"/>
      <c r="H59" s="47">
        <f t="shared" si="3"/>
        <v>0</v>
      </c>
      <c r="I59" s="47">
        <f t="shared" si="4"/>
        <v>0</v>
      </c>
      <c r="J59" s="47">
        <f t="shared" si="5"/>
        <v>0</v>
      </c>
      <c r="K59" s="104"/>
      <c r="L59" s="53"/>
    </row>
    <row r="60" spans="1:12" ht="12.75">
      <c r="A60" s="114">
        <v>9</v>
      </c>
      <c r="B60" s="46"/>
      <c r="C60" s="46"/>
      <c r="D60" s="46"/>
      <c r="E60" s="113"/>
      <c r="F60" s="130"/>
      <c r="G60" s="314"/>
      <c r="H60" s="47">
        <f t="shared" si="3"/>
        <v>0</v>
      </c>
      <c r="I60" s="47">
        <f t="shared" si="4"/>
        <v>0</v>
      </c>
      <c r="J60" s="47">
        <f t="shared" si="5"/>
        <v>0</v>
      </c>
      <c r="K60" s="104"/>
      <c r="L60" s="53"/>
    </row>
    <row r="61" spans="1:12" ht="12.75">
      <c r="A61" s="114">
        <v>10</v>
      </c>
      <c r="B61" s="46"/>
      <c r="C61" s="46"/>
      <c r="D61" s="46"/>
      <c r="E61" s="113"/>
      <c r="F61" s="130"/>
      <c r="G61" s="314"/>
      <c r="H61" s="47">
        <f t="shared" si="3"/>
        <v>0</v>
      </c>
      <c r="I61" s="47">
        <f t="shared" si="4"/>
        <v>0</v>
      </c>
      <c r="J61" s="47">
        <f t="shared" si="5"/>
        <v>0</v>
      </c>
      <c r="K61" s="104"/>
      <c r="L61" s="53"/>
    </row>
    <row r="62" spans="1:12" ht="12.75">
      <c r="A62" s="114">
        <v>11</v>
      </c>
      <c r="B62" s="46"/>
      <c r="C62" s="46"/>
      <c r="D62" s="46"/>
      <c r="E62" s="113"/>
      <c r="F62" s="130"/>
      <c r="G62" s="314"/>
      <c r="H62" s="47">
        <f t="shared" si="3"/>
        <v>0</v>
      </c>
      <c r="I62" s="47">
        <f t="shared" si="4"/>
        <v>0</v>
      </c>
      <c r="J62" s="47">
        <f t="shared" si="5"/>
        <v>0</v>
      </c>
      <c r="K62" s="104"/>
      <c r="L62" s="53"/>
    </row>
    <row r="63" spans="1:12" ht="12.75">
      <c r="A63" s="114">
        <v>12</v>
      </c>
      <c r="B63" s="46"/>
      <c r="C63" s="46"/>
      <c r="D63" s="46"/>
      <c r="E63" s="113"/>
      <c r="F63" s="130"/>
      <c r="G63" s="314"/>
      <c r="H63" s="47">
        <f t="shared" si="3"/>
        <v>0</v>
      </c>
      <c r="I63" s="47">
        <f t="shared" si="4"/>
        <v>0</v>
      </c>
      <c r="J63" s="47">
        <f t="shared" si="5"/>
        <v>0</v>
      </c>
      <c r="K63" s="104"/>
      <c r="L63" s="53"/>
    </row>
    <row r="64" spans="1:12" ht="12.75">
      <c r="A64" s="114">
        <v>13</v>
      </c>
      <c r="B64" s="46"/>
      <c r="C64" s="46"/>
      <c r="D64" s="46"/>
      <c r="E64" s="113"/>
      <c r="F64" s="130"/>
      <c r="G64" s="314"/>
      <c r="H64" s="47">
        <f t="shared" si="3"/>
        <v>0</v>
      </c>
      <c r="I64" s="47">
        <f t="shared" si="4"/>
        <v>0</v>
      </c>
      <c r="J64" s="47">
        <f t="shared" si="5"/>
        <v>0</v>
      </c>
      <c r="K64" s="104"/>
      <c r="L64" s="53"/>
    </row>
    <row r="65" spans="1:12" ht="12.75">
      <c r="A65" s="114">
        <v>14</v>
      </c>
      <c r="B65" s="46"/>
      <c r="C65" s="46"/>
      <c r="D65" s="46"/>
      <c r="E65" s="113"/>
      <c r="F65" s="130"/>
      <c r="G65" s="314"/>
      <c r="H65" s="47">
        <f t="shared" si="3"/>
        <v>0</v>
      </c>
      <c r="I65" s="47">
        <f t="shared" si="4"/>
        <v>0</v>
      </c>
      <c r="J65" s="47">
        <f t="shared" si="5"/>
        <v>0</v>
      </c>
      <c r="K65" s="104"/>
      <c r="L65" s="53"/>
    </row>
    <row r="66" spans="1:12" ht="12.75">
      <c r="A66" s="114">
        <v>15</v>
      </c>
      <c r="B66" s="46"/>
      <c r="C66" s="46"/>
      <c r="D66" s="46"/>
      <c r="E66" s="113"/>
      <c r="F66" s="130"/>
      <c r="G66" s="314"/>
      <c r="H66" s="47">
        <f t="shared" si="3"/>
        <v>0</v>
      </c>
      <c r="I66" s="47">
        <f t="shared" si="4"/>
        <v>0</v>
      </c>
      <c r="J66" s="47">
        <f t="shared" si="5"/>
        <v>0</v>
      </c>
      <c r="K66" s="104"/>
      <c r="L66" s="53"/>
    </row>
    <row r="67" spans="1:12" ht="12.75">
      <c r="A67" s="114">
        <v>16</v>
      </c>
      <c r="B67" s="46"/>
      <c r="C67" s="46"/>
      <c r="D67" s="46"/>
      <c r="E67" s="113"/>
      <c r="F67" s="130"/>
      <c r="G67" s="314"/>
      <c r="H67" s="47">
        <f t="shared" si="3"/>
        <v>0</v>
      </c>
      <c r="I67" s="47">
        <f t="shared" si="4"/>
        <v>0</v>
      </c>
      <c r="J67" s="47">
        <f t="shared" si="5"/>
        <v>0</v>
      </c>
      <c r="K67" s="104"/>
      <c r="L67" s="53"/>
    </row>
    <row r="68" spans="1:12" ht="12.75">
      <c r="A68" s="114">
        <v>17</v>
      </c>
      <c r="B68" s="46"/>
      <c r="C68" s="46"/>
      <c r="D68" s="46"/>
      <c r="E68" s="113"/>
      <c r="F68" s="130"/>
      <c r="G68" s="314"/>
      <c r="H68" s="47">
        <f t="shared" si="3"/>
        <v>0</v>
      </c>
      <c r="I68" s="47">
        <f t="shared" si="4"/>
        <v>0</v>
      </c>
      <c r="J68" s="47">
        <f t="shared" si="5"/>
        <v>0</v>
      </c>
      <c r="K68" s="104"/>
      <c r="L68" s="53"/>
    </row>
    <row r="69" spans="1:12" ht="12.75">
      <c r="A69" s="114">
        <v>18</v>
      </c>
      <c r="B69" s="46"/>
      <c r="C69" s="46"/>
      <c r="D69" s="46"/>
      <c r="E69" s="113"/>
      <c r="F69" s="130"/>
      <c r="G69" s="314"/>
      <c r="H69" s="47">
        <f t="shared" si="3"/>
        <v>0</v>
      </c>
      <c r="I69" s="47">
        <f t="shared" si="4"/>
        <v>0</v>
      </c>
      <c r="J69" s="47">
        <f t="shared" si="5"/>
        <v>0</v>
      </c>
      <c r="K69" s="104"/>
      <c r="L69" s="53"/>
    </row>
    <row r="70" spans="1:12" ht="12.75">
      <c r="A70" s="114">
        <v>19</v>
      </c>
      <c r="B70" s="46"/>
      <c r="C70" s="46"/>
      <c r="D70" s="46"/>
      <c r="E70" s="113"/>
      <c r="F70" s="130"/>
      <c r="G70" s="314"/>
      <c r="H70" s="47">
        <f t="shared" si="3"/>
        <v>0</v>
      </c>
      <c r="I70" s="47">
        <f t="shared" si="4"/>
        <v>0</v>
      </c>
      <c r="J70" s="47">
        <f t="shared" si="5"/>
        <v>0</v>
      </c>
      <c r="K70" s="104"/>
      <c r="L70" s="53"/>
    </row>
    <row r="71" spans="1:12" ht="12.75">
      <c r="A71" s="114">
        <v>20</v>
      </c>
      <c r="B71" s="46"/>
      <c r="C71" s="46"/>
      <c r="D71" s="46"/>
      <c r="E71" s="113"/>
      <c r="F71" s="130"/>
      <c r="G71" s="314"/>
      <c r="H71" s="47">
        <f t="shared" si="3"/>
        <v>0</v>
      </c>
      <c r="I71" s="47">
        <f t="shared" si="4"/>
        <v>0</v>
      </c>
      <c r="J71" s="47">
        <f t="shared" si="5"/>
        <v>0</v>
      </c>
      <c r="K71" s="104"/>
      <c r="L71" s="53"/>
    </row>
    <row r="72" spans="1:12" ht="12.75">
      <c r="A72" s="114">
        <v>21</v>
      </c>
      <c r="B72" s="46"/>
      <c r="C72" s="46"/>
      <c r="D72" s="46"/>
      <c r="E72" s="113"/>
      <c r="F72" s="130"/>
      <c r="G72" s="314"/>
      <c r="H72" s="47">
        <f t="shared" si="3"/>
        <v>0</v>
      </c>
      <c r="I72" s="47">
        <f t="shared" si="4"/>
        <v>0</v>
      </c>
      <c r="J72" s="47">
        <f t="shared" si="5"/>
        <v>0</v>
      </c>
      <c r="K72" s="104"/>
      <c r="L72" s="53"/>
    </row>
    <row r="73" spans="1:12" ht="12.75">
      <c r="A73" s="114">
        <v>22</v>
      </c>
      <c r="B73" s="46"/>
      <c r="C73" s="46"/>
      <c r="D73" s="46"/>
      <c r="E73" s="113"/>
      <c r="F73" s="130"/>
      <c r="G73" s="314"/>
      <c r="H73" s="47">
        <f t="shared" si="3"/>
        <v>0</v>
      </c>
      <c r="I73" s="47">
        <f t="shared" si="4"/>
        <v>0</v>
      </c>
      <c r="J73" s="47">
        <f t="shared" si="5"/>
        <v>0</v>
      </c>
      <c r="K73" s="104"/>
      <c r="L73" s="53"/>
    </row>
    <row r="74" spans="1:12" ht="12.75">
      <c r="A74" s="114">
        <v>23</v>
      </c>
      <c r="B74" s="46"/>
      <c r="C74" s="46"/>
      <c r="D74" s="46"/>
      <c r="E74" s="113"/>
      <c r="F74" s="130"/>
      <c r="G74" s="314"/>
      <c r="H74" s="47">
        <f t="shared" si="3"/>
        <v>0</v>
      </c>
      <c r="I74" s="47">
        <f t="shared" si="4"/>
        <v>0</v>
      </c>
      <c r="J74" s="47">
        <f t="shared" si="5"/>
        <v>0</v>
      </c>
      <c r="K74" s="104"/>
      <c r="L74" s="53"/>
    </row>
    <row r="75" spans="1:12" ht="12.75">
      <c r="A75" s="114">
        <v>24</v>
      </c>
      <c r="B75" s="46"/>
      <c r="C75" s="46"/>
      <c r="D75" s="46"/>
      <c r="E75" s="113"/>
      <c r="F75" s="130"/>
      <c r="G75" s="314"/>
      <c r="H75" s="47">
        <f t="shared" si="3"/>
        <v>0</v>
      </c>
      <c r="I75" s="47">
        <f t="shared" si="4"/>
        <v>0</v>
      </c>
      <c r="J75" s="47">
        <f t="shared" si="5"/>
        <v>0</v>
      </c>
      <c r="K75" s="104"/>
      <c r="L75" s="53"/>
    </row>
    <row r="76" spans="1:12" ht="12.75">
      <c r="A76" s="114">
        <v>25</v>
      </c>
      <c r="B76" s="46"/>
      <c r="C76" s="46"/>
      <c r="D76" s="46"/>
      <c r="E76" s="113"/>
      <c r="F76" s="130"/>
      <c r="G76" s="314"/>
      <c r="H76" s="47">
        <f t="shared" si="3"/>
        <v>0</v>
      </c>
      <c r="I76" s="47">
        <f t="shared" si="4"/>
        <v>0</v>
      </c>
      <c r="J76" s="47">
        <f t="shared" si="5"/>
        <v>0</v>
      </c>
      <c r="K76" s="104"/>
      <c r="L76" s="53"/>
    </row>
    <row r="77" spans="1:12" ht="12.75">
      <c r="A77" s="114">
        <v>26</v>
      </c>
      <c r="B77" s="46"/>
      <c r="C77" s="46"/>
      <c r="D77" s="46"/>
      <c r="E77" s="113"/>
      <c r="F77" s="130"/>
      <c r="G77" s="314"/>
      <c r="H77" s="47">
        <f>F77*G77+F77</f>
        <v>0</v>
      </c>
      <c r="I77" s="47">
        <f>E77*F77</f>
        <v>0</v>
      </c>
      <c r="J77" s="47">
        <f>I77*G77+I77</f>
        <v>0</v>
      </c>
      <c r="K77" s="104"/>
      <c r="L77" s="53"/>
    </row>
    <row r="78" spans="1:12" ht="12.75">
      <c r="A78" s="114">
        <v>27</v>
      </c>
      <c r="B78" s="46"/>
      <c r="C78" s="46"/>
      <c r="D78" s="46"/>
      <c r="E78" s="113"/>
      <c r="F78" s="130"/>
      <c r="G78" s="314"/>
      <c r="H78" s="47">
        <f aca="true" t="shared" si="6" ref="H78:H98">F78*G78+F78</f>
        <v>0</v>
      </c>
      <c r="I78" s="47">
        <f aca="true" t="shared" si="7" ref="I78:I98">E78*F78</f>
        <v>0</v>
      </c>
      <c r="J78" s="47">
        <f aca="true" t="shared" si="8" ref="J78:J98">I78*G78+I78</f>
        <v>0</v>
      </c>
      <c r="K78" s="104"/>
      <c r="L78" s="53"/>
    </row>
    <row r="79" spans="1:12" ht="12.75">
      <c r="A79" s="114">
        <v>28</v>
      </c>
      <c r="B79" s="46"/>
      <c r="C79" s="46"/>
      <c r="D79" s="46"/>
      <c r="E79" s="113"/>
      <c r="F79" s="130"/>
      <c r="G79" s="314"/>
      <c r="H79" s="47">
        <f t="shared" si="6"/>
        <v>0</v>
      </c>
      <c r="I79" s="47">
        <f t="shared" si="7"/>
        <v>0</v>
      </c>
      <c r="J79" s="47">
        <f t="shared" si="8"/>
        <v>0</v>
      </c>
      <c r="K79" s="104"/>
      <c r="L79" s="53"/>
    </row>
    <row r="80" spans="1:12" ht="12.75">
      <c r="A80" s="114">
        <v>29</v>
      </c>
      <c r="B80" s="46"/>
      <c r="C80" s="46"/>
      <c r="D80" s="46"/>
      <c r="E80" s="113"/>
      <c r="F80" s="130"/>
      <c r="G80" s="314"/>
      <c r="H80" s="47">
        <f t="shared" si="6"/>
        <v>0</v>
      </c>
      <c r="I80" s="47">
        <f t="shared" si="7"/>
        <v>0</v>
      </c>
      <c r="J80" s="47">
        <f t="shared" si="8"/>
        <v>0</v>
      </c>
      <c r="K80" s="104"/>
      <c r="L80" s="53"/>
    </row>
    <row r="81" spans="1:12" ht="12.75">
      <c r="A81" s="114">
        <v>30</v>
      </c>
      <c r="B81" s="46"/>
      <c r="C81" s="46"/>
      <c r="D81" s="46"/>
      <c r="E81" s="113"/>
      <c r="F81" s="130"/>
      <c r="G81" s="314"/>
      <c r="H81" s="47">
        <f t="shared" si="6"/>
        <v>0</v>
      </c>
      <c r="I81" s="47">
        <f t="shared" si="7"/>
        <v>0</v>
      </c>
      <c r="J81" s="47">
        <f t="shared" si="8"/>
        <v>0</v>
      </c>
      <c r="K81" s="104"/>
      <c r="L81" s="53"/>
    </row>
    <row r="82" spans="1:12" ht="12.75">
      <c r="A82" s="114">
        <v>31</v>
      </c>
      <c r="B82" s="46"/>
      <c r="C82" s="46"/>
      <c r="D82" s="46"/>
      <c r="E82" s="113"/>
      <c r="F82" s="130"/>
      <c r="G82" s="314"/>
      <c r="H82" s="47">
        <f t="shared" si="6"/>
        <v>0</v>
      </c>
      <c r="I82" s="47">
        <f t="shared" si="7"/>
        <v>0</v>
      </c>
      <c r="J82" s="47">
        <f t="shared" si="8"/>
        <v>0</v>
      </c>
      <c r="K82" s="104"/>
      <c r="L82" s="53"/>
    </row>
    <row r="83" spans="1:12" ht="12.75">
      <c r="A83" s="114">
        <v>32</v>
      </c>
      <c r="B83" s="46"/>
      <c r="C83" s="46"/>
      <c r="D83" s="46"/>
      <c r="E83" s="113"/>
      <c r="F83" s="130"/>
      <c r="G83" s="314"/>
      <c r="H83" s="47">
        <f t="shared" si="6"/>
        <v>0</v>
      </c>
      <c r="I83" s="47">
        <f t="shared" si="7"/>
        <v>0</v>
      </c>
      <c r="J83" s="47">
        <f t="shared" si="8"/>
        <v>0</v>
      </c>
      <c r="K83" s="104"/>
      <c r="L83" s="53"/>
    </row>
    <row r="84" spans="1:12" ht="12.75">
      <c r="A84" s="114">
        <v>33</v>
      </c>
      <c r="B84" s="46"/>
      <c r="C84" s="46"/>
      <c r="D84" s="46"/>
      <c r="E84" s="113"/>
      <c r="F84" s="130"/>
      <c r="G84" s="314"/>
      <c r="H84" s="47">
        <f t="shared" si="6"/>
        <v>0</v>
      </c>
      <c r="I84" s="47">
        <f t="shared" si="7"/>
        <v>0</v>
      </c>
      <c r="J84" s="47">
        <f t="shared" si="8"/>
        <v>0</v>
      </c>
      <c r="K84" s="104"/>
      <c r="L84" s="53"/>
    </row>
    <row r="85" spans="1:12" ht="12.75">
      <c r="A85" s="114">
        <v>34</v>
      </c>
      <c r="B85" s="46"/>
      <c r="C85" s="46"/>
      <c r="D85" s="46"/>
      <c r="E85" s="113"/>
      <c r="F85" s="130"/>
      <c r="G85" s="314"/>
      <c r="H85" s="47">
        <f t="shared" si="6"/>
        <v>0</v>
      </c>
      <c r="I85" s="47">
        <f t="shared" si="7"/>
        <v>0</v>
      </c>
      <c r="J85" s="47">
        <f t="shared" si="8"/>
        <v>0</v>
      </c>
      <c r="K85" s="104"/>
      <c r="L85" s="53"/>
    </row>
    <row r="86" spans="1:12" ht="12.75">
      <c r="A86" s="114">
        <v>35</v>
      </c>
      <c r="B86" s="46"/>
      <c r="C86" s="46"/>
      <c r="D86" s="46"/>
      <c r="E86" s="113"/>
      <c r="F86" s="130"/>
      <c r="G86" s="314"/>
      <c r="H86" s="47">
        <f t="shared" si="6"/>
        <v>0</v>
      </c>
      <c r="I86" s="47">
        <f t="shared" si="7"/>
        <v>0</v>
      </c>
      <c r="J86" s="47">
        <f t="shared" si="8"/>
        <v>0</v>
      </c>
      <c r="K86" s="104"/>
      <c r="L86" s="53"/>
    </row>
    <row r="87" spans="1:12" ht="12.75">
      <c r="A87" s="114">
        <v>36</v>
      </c>
      <c r="B87" s="46"/>
      <c r="C87" s="46"/>
      <c r="D87" s="46"/>
      <c r="E87" s="113"/>
      <c r="F87" s="130"/>
      <c r="G87" s="314"/>
      <c r="H87" s="47">
        <f t="shared" si="6"/>
        <v>0</v>
      </c>
      <c r="I87" s="47">
        <f t="shared" si="7"/>
        <v>0</v>
      </c>
      <c r="J87" s="47">
        <f t="shared" si="8"/>
        <v>0</v>
      </c>
      <c r="K87" s="104"/>
      <c r="L87" s="53"/>
    </row>
    <row r="88" spans="1:12" ht="12.75">
      <c r="A88" s="114">
        <v>37</v>
      </c>
      <c r="B88" s="46"/>
      <c r="C88" s="46"/>
      <c r="D88" s="46"/>
      <c r="E88" s="113"/>
      <c r="F88" s="130"/>
      <c r="G88" s="314"/>
      <c r="H88" s="47">
        <f t="shared" si="6"/>
        <v>0</v>
      </c>
      <c r="I88" s="47">
        <f t="shared" si="7"/>
        <v>0</v>
      </c>
      <c r="J88" s="47">
        <f t="shared" si="8"/>
        <v>0</v>
      </c>
      <c r="K88" s="104"/>
      <c r="L88" s="53"/>
    </row>
    <row r="89" spans="1:12" ht="12.75">
      <c r="A89" s="114">
        <v>38</v>
      </c>
      <c r="B89" s="46"/>
      <c r="C89" s="46"/>
      <c r="D89" s="46"/>
      <c r="E89" s="113"/>
      <c r="F89" s="130"/>
      <c r="G89" s="314"/>
      <c r="H89" s="47">
        <f t="shared" si="6"/>
        <v>0</v>
      </c>
      <c r="I89" s="47">
        <f t="shared" si="7"/>
        <v>0</v>
      </c>
      <c r="J89" s="47">
        <f t="shared" si="8"/>
        <v>0</v>
      </c>
      <c r="K89" s="104"/>
      <c r="L89" s="53"/>
    </row>
    <row r="90" spans="1:12" ht="12.75">
      <c r="A90" s="114">
        <v>39</v>
      </c>
      <c r="B90" s="197" t="s">
        <v>686</v>
      </c>
      <c r="C90" s="46"/>
      <c r="D90" s="46"/>
      <c r="E90" s="113"/>
      <c r="F90" s="130"/>
      <c r="G90" s="314"/>
      <c r="H90" s="47">
        <f t="shared" si="6"/>
        <v>0</v>
      </c>
      <c r="I90" s="47">
        <f t="shared" si="7"/>
        <v>0</v>
      </c>
      <c r="J90" s="47">
        <f t="shared" si="8"/>
        <v>0</v>
      </c>
      <c r="K90" s="104"/>
      <c r="L90" s="53"/>
    </row>
    <row r="91" spans="1:12" ht="12.75">
      <c r="A91" s="114">
        <v>40</v>
      </c>
      <c r="B91" s="46"/>
      <c r="C91" s="46"/>
      <c r="D91" s="46"/>
      <c r="E91" s="113"/>
      <c r="F91" s="130"/>
      <c r="G91" s="314"/>
      <c r="H91" s="47">
        <f t="shared" si="6"/>
        <v>0</v>
      </c>
      <c r="I91" s="47">
        <f t="shared" si="7"/>
        <v>0</v>
      </c>
      <c r="J91" s="47">
        <f t="shared" si="8"/>
        <v>0</v>
      </c>
      <c r="K91" s="104"/>
      <c r="L91" s="53"/>
    </row>
    <row r="92" spans="1:12" ht="12.75">
      <c r="A92" s="114">
        <v>41</v>
      </c>
      <c r="B92" s="46"/>
      <c r="C92" s="46"/>
      <c r="D92" s="46"/>
      <c r="E92" s="113"/>
      <c r="F92" s="130"/>
      <c r="G92" s="314"/>
      <c r="H92" s="47">
        <f t="shared" si="6"/>
        <v>0</v>
      </c>
      <c r="I92" s="47">
        <f t="shared" si="7"/>
        <v>0</v>
      </c>
      <c r="J92" s="47">
        <f t="shared" si="8"/>
        <v>0</v>
      </c>
      <c r="K92" s="104"/>
      <c r="L92" s="53"/>
    </row>
    <row r="93" spans="1:12" ht="12.75">
      <c r="A93" s="114">
        <v>42</v>
      </c>
      <c r="B93" s="46"/>
      <c r="C93" s="46"/>
      <c r="D93" s="46"/>
      <c r="E93" s="113"/>
      <c r="F93" s="130"/>
      <c r="G93" s="314"/>
      <c r="H93" s="47">
        <f t="shared" si="6"/>
        <v>0</v>
      </c>
      <c r="I93" s="47">
        <f t="shared" si="7"/>
        <v>0</v>
      </c>
      <c r="J93" s="47">
        <f t="shared" si="8"/>
        <v>0</v>
      </c>
      <c r="K93" s="104"/>
      <c r="L93" s="53"/>
    </row>
    <row r="94" spans="1:12" ht="12.75">
      <c r="A94" s="114">
        <v>43</v>
      </c>
      <c r="B94" s="46"/>
      <c r="C94" s="46"/>
      <c r="D94" s="46"/>
      <c r="E94" s="113"/>
      <c r="F94" s="130"/>
      <c r="G94" s="314"/>
      <c r="H94" s="47">
        <f t="shared" si="6"/>
        <v>0</v>
      </c>
      <c r="I94" s="47">
        <f t="shared" si="7"/>
        <v>0</v>
      </c>
      <c r="J94" s="47">
        <f t="shared" si="8"/>
        <v>0</v>
      </c>
      <c r="K94" s="104"/>
      <c r="L94" s="53"/>
    </row>
    <row r="95" spans="1:12" ht="12.75">
      <c r="A95" s="114">
        <v>44</v>
      </c>
      <c r="B95" s="46"/>
      <c r="C95" s="46"/>
      <c r="D95" s="46"/>
      <c r="E95" s="113"/>
      <c r="F95" s="130"/>
      <c r="G95" s="314"/>
      <c r="H95" s="47">
        <f t="shared" si="6"/>
        <v>0</v>
      </c>
      <c r="I95" s="47">
        <f t="shared" si="7"/>
        <v>0</v>
      </c>
      <c r="J95" s="47">
        <f t="shared" si="8"/>
        <v>0</v>
      </c>
      <c r="K95" s="104"/>
      <c r="L95" s="53"/>
    </row>
    <row r="96" spans="1:12" ht="12.75">
      <c r="A96" s="114">
        <v>45</v>
      </c>
      <c r="B96" s="46"/>
      <c r="C96" s="46"/>
      <c r="D96" s="46"/>
      <c r="E96" s="113"/>
      <c r="F96" s="130"/>
      <c r="G96" s="314"/>
      <c r="H96" s="47">
        <f t="shared" si="6"/>
        <v>0</v>
      </c>
      <c r="I96" s="47">
        <f t="shared" si="7"/>
        <v>0</v>
      </c>
      <c r="J96" s="47">
        <f t="shared" si="8"/>
        <v>0</v>
      </c>
      <c r="K96" s="104"/>
      <c r="L96" s="53"/>
    </row>
    <row r="97" spans="1:12" ht="12.75">
      <c r="A97" s="114">
        <v>46</v>
      </c>
      <c r="B97" s="46"/>
      <c r="C97" s="46"/>
      <c r="D97" s="46"/>
      <c r="E97" s="113"/>
      <c r="F97" s="130"/>
      <c r="G97" s="314"/>
      <c r="H97" s="47">
        <f t="shared" si="6"/>
        <v>0</v>
      </c>
      <c r="I97" s="47">
        <f t="shared" si="7"/>
        <v>0</v>
      </c>
      <c r="J97" s="47">
        <f t="shared" si="8"/>
        <v>0</v>
      </c>
      <c r="K97" s="104"/>
      <c r="L97" s="53"/>
    </row>
    <row r="98" spans="1:12" ht="12.75">
      <c r="A98" s="114">
        <v>47</v>
      </c>
      <c r="B98" s="46"/>
      <c r="C98" s="46"/>
      <c r="D98" s="46"/>
      <c r="E98" s="113"/>
      <c r="F98" s="130"/>
      <c r="G98" s="314"/>
      <c r="H98" s="47">
        <f t="shared" si="6"/>
        <v>0</v>
      </c>
      <c r="I98" s="47">
        <f t="shared" si="7"/>
        <v>0</v>
      </c>
      <c r="J98" s="47">
        <f t="shared" si="8"/>
        <v>0</v>
      </c>
      <c r="K98" s="104"/>
      <c r="L98" s="53"/>
    </row>
    <row r="99" spans="1:12" ht="12.75">
      <c r="A99" s="114">
        <v>48</v>
      </c>
      <c r="B99" s="46"/>
      <c r="C99" s="46"/>
      <c r="D99" s="46"/>
      <c r="E99" s="113"/>
      <c r="F99" s="130"/>
      <c r="G99" s="314"/>
      <c r="H99" s="47">
        <f>F99*G99+F99</f>
        <v>0</v>
      </c>
      <c r="I99" s="47">
        <f>E99*F99</f>
        <v>0</v>
      </c>
      <c r="J99" s="47">
        <f>I99*G99+I99</f>
        <v>0</v>
      </c>
      <c r="K99" s="104"/>
      <c r="L99" s="53"/>
    </row>
    <row r="100" spans="1:12" ht="13.5" thickBot="1">
      <c r="A100" s="114">
        <v>49</v>
      </c>
      <c r="B100" s="46"/>
      <c r="C100" s="46"/>
      <c r="D100" s="46"/>
      <c r="E100" s="113"/>
      <c r="F100" s="130"/>
      <c r="G100" s="314"/>
      <c r="H100" s="318">
        <f>F100*G100+F100</f>
        <v>0</v>
      </c>
      <c r="I100" s="318">
        <f>E100*F100</f>
        <v>0</v>
      </c>
      <c r="J100" s="318">
        <f>I100*G100+I100</f>
        <v>0</v>
      </c>
      <c r="K100" s="104"/>
      <c r="L100" s="53"/>
    </row>
    <row r="101" spans="1:12" ht="13.5" thickBot="1">
      <c r="A101" s="133"/>
      <c r="B101" s="112"/>
      <c r="C101" s="112"/>
      <c r="D101" s="112"/>
      <c r="E101" s="112"/>
      <c r="F101" s="112"/>
      <c r="G101" s="317"/>
      <c r="H101" s="321" t="s">
        <v>407</v>
      </c>
      <c r="I101" s="323">
        <f>SUM(I52:I100)</f>
        <v>0</v>
      </c>
      <c r="J101" s="322">
        <f>SUM(J52:J100)</f>
        <v>0</v>
      </c>
      <c r="K101" s="104"/>
      <c r="L101" s="42"/>
    </row>
    <row r="102" spans="1:12" ht="12.75">
      <c r="A102" s="128"/>
      <c r="B102" s="129"/>
      <c r="C102" s="129"/>
      <c r="D102" s="129"/>
      <c r="E102" s="129"/>
      <c r="F102" s="129"/>
      <c r="G102" s="129"/>
      <c r="H102" s="319" t="s">
        <v>603</v>
      </c>
      <c r="I102" s="320">
        <f>J101-I101</f>
        <v>0</v>
      </c>
      <c r="J102" s="129"/>
      <c r="K102" s="129"/>
      <c r="L102" s="42"/>
    </row>
    <row r="103" spans="1:11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 ht="12.75">
      <c r="A104" s="69" t="s">
        <v>323</v>
      </c>
      <c r="B104" s="70"/>
      <c r="C104" s="70"/>
      <c r="D104" s="71"/>
      <c r="E104" s="72" t="s">
        <v>409</v>
      </c>
      <c r="F104" s="72" t="s">
        <v>410</v>
      </c>
      <c r="G104" s="133" t="s">
        <v>326</v>
      </c>
      <c r="H104" s="104"/>
      <c r="I104" s="104"/>
      <c r="J104" s="104"/>
      <c r="K104" s="104"/>
    </row>
    <row r="105" spans="1:11" ht="12.75">
      <c r="A105" s="73" t="s">
        <v>240</v>
      </c>
      <c r="B105" s="74"/>
      <c r="C105" s="905" t="s">
        <v>411</v>
      </c>
      <c r="D105" s="906"/>
      <c r="E105" s="50">
        <f>K46</f>
        <v>0</v>
      </c>
      <c r="F105" s="50">
        <f>L46</f>
        <v>0</v>
      </c>
      <c r="G105" s="81">
        <f>F105-E105</f>
        <v>0</v>
      </c>
      <c r="H105" s="104"/>
      <c r="I105" s="104"/>
      <c r="J105" s="104"/>
      <c r="K105" s="104"/>
    </row>
    <row r="106" spans="1:11" ht="12.75">
      <c r="A106" s="75"/>
      <c r="B106" s="76"/>
      <c r="C106" s="77" t="s">
        <v>412</v>
      </c>
      <c r="D106" s="78"/>
      <c r="E106" s="68">
        <f>I101</f>
        <v>0</v>
      </c>
      <c r="F106" s="68">
        <f>J101</f>
        <v>0</v>
      </c>
      <c r="G106" s="81">
        <f>F106-E106</f>
        <v>0</v>
      </c>
      <c r="H106" s="104"/>
      <c r="I106" s="104"/>
      <c r="J106" s="104"/>
      <c r="K106" s="104"/>
    </row>
    <row r="107" spans="1:11" ht="20.25" customHeight="1">
      <c r="A107" s="75"/>
      <c r="B107" s="76"/>
      <c r="C107" s="907" t="s">
        <v>241</v>
      </c>
      <c r="D107" s="908"/>
      <c r="E107" s="81"/>
      <c r="F107" s="81"/>
      <c r="G107" s="81">
        <f>F107-E107</f>
        <v>0</v>
      </c>
      <c r="H107" s="104"/>
      <c r="I107" s="104"/>
      <c r="J107" s="104"/>
      <c r="K107" s="104"/>
    </row>
    <row r="108" spans="1:7" ht="12.75">
      <c r="A108" s="79"/>
      <c r="B108" s="80"/>
      <c r="C108" s="12" t="s">
        <v>413</v>
      </c>
      <c r="D108" s="70"/>
      <c r="E108" s="81">
        <f>SUM(E105:E107)</f>
        <v>0</v>
      </c>
      <c r="F108" s="81">
        <f>SUM(F105:F107)</f>
        <v>0</v>
      </c>
      <c r="G108" s="81">
        <f>F108-E108</f>
        <v>0</v>
      </c>
    </row>
    <row r="109" spans="1:7" ht="12.75">
      <c r="A109" s="38"/>
      <c r="B109" s="38"/>
      <c r="C109" s="308" t="s">
        <v>242</v>
      </c>
      <c r="D109" s="78"/>
      <c r="E109" s="311"/>
      <c r="F109" s="311"/>
      <c r="G109" s="81">
        <f>F109-E109</f>
        <v>0</v>
      </c>
    </row>
  </sheetData>
  <mergeCells count="3">
    <mergeCell ref="A4:L4"/>
    <mergeCell ref="C105:D105"/>
    <mergeCell ref="C107:D107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40"/>
  <sheetViews>
    <sheetView workbookViewId="0" topLeftCell="A19">
      <selection activeCell="H20" sqref="H20"/>
    </sheetView>
  </sheetViews>
  <sheetFormatPr defaultColWidth="9.00390625" defaultRowHeight="12.75"/>
  <cols>
    <col min="1" max="1" width="5.625" style="0" customWidth="1"/>
    <col min="2" max="2" width="48.125" style="0" customWidth="1"/>
    <col min="3" max="3" width="17.625" style="0" customWidth="1"/>
    <col min="4" max="4" width="13.50390625" style="0" customWidth="1"/>
  </cols>
  <sheetData>
    <row r="1" spans="1:3" ht="12.75">
      <c r="A1" s="331" t="s">
        <v>304</v>
      </c>
      <c r="C1" s="5" t="s">
        <v>237</v>
      </c>
    </row>
    <row r="2" ht="12.75">
      <c r="A2" s="330" t="s">
        <v>305</v>
      </c>
    </row>
    <row r="4" spans="2:4" ht="12.75">
      <c r="B4" s="899" t="s">
        <v>629</v>
      </c>
      <c r="C4" s="911"/>
      <c r="D4" s="911"/>
    </row>
    <row r="5" spans="2:4" ht="12.75">
      <c r="B5" s="911"/>
      <c r="C5" s="911"/>
      <c r="D5" s="911"/>
    </row>
    <row r="6" spans="2:4" ht="12.75">
      <c r="B6" s="911"/>
      <c r="C6" s="911"/>
      <c r="D6" s="911"/>
    </row>
    <row r="7" ht="12.75">
      <c r="B7" s="5"/>
    </row>
    <row r="8" spans="1:4" ht="15">
      <c r="A8" s="895" t="s">
        <v>343</v>
      </c>
      <c r="B8" s="895"/>
      <c r="C8" s="895"/>
      <c r="D8" s="895"/>
    </row>
    <row r="9" spans="1:4" ht="15">
      <c r="A9" s="6"/>
      <c r="B9" s="6"/>
      <c r="C9" s="6"/>
      <c r="D9" s="6"/>
    </row>
    <row r="10" spans="1:4" ht="13.5">
      <c r="A10" s="896" t="s">
        <v>23</v>
      </c>
      <c r="B10" s="890"/>
      <c r="C10" s="913"/>
      <c r="D10" s="914"/>
    </row>
    <row r="11" spans="1:4" ht="24" customHeight="1">
      <c r="A11" s="891" t="s">
        <v>344</v>
      </c>
      <c r="B11" s="892"/>
      <c r="C11" s="575" t="s">
        <v>20</v>
      </c>
      <c r="D11" s="576"/>
    </row>
    <row r="12" spans="1:4" ht="12.75">
      <c r="A12" s="10" t="s">
        <v>337</v>
      </c>
      <c r="B12" s="11" t="s">
        <v>345</v>
      </c>
      <c r="C12" s="13"/>
      <c r="D12" s="11"/>
    </row>
    <row r="13" spans="1:4" ht="22.5">
      <c r="A13" s="10">
        <v>1</v>
      </c>
      <c r="B13" s="10" t="s">
        <v>346</v>
      </c>
      <c r="C13" s="14" t="s">
        <v>347</v>
      </c>
      <c r="D13" s="10"/>
    </row>
    <row r="14" spans="1:4" ht="12.75">
      <c r="A14" s="10">
        <v>2</v>
      </c>
      <c r="B14" s="10" t="s">
        <v>181</v>
      </c>
      <c r="C14" s="14" t="s">
        <v>347</v>
      </c>
      <c r="D14" s="15"/>
    </row>
    <row r="15" spans="1:4" ht="12.75">
      <c r="A15" s="10">
        <v>3</v>
      </c>
      <c r="B15" s="10" t="s">
        <v>348</v>
      </c>
      <c r="C15" s="14" t="s">
        <v>347</v>
      </c>
      <c r="D15" s="15"/>
    </row>
    <row r="16" spans="1:4" ht="22.5">
      <c r="A16" s="16">
        <v>4</v>
      </c>
      <c r="B16" s="10" t="s">
        <v>349</v>
      </c>
      <c r="C16" s="17" t="s">
        <v>347</v>
      </c>
      <c r="D16" s="18"/>
    </row>
    <row r="17" spans="1:4" ht="12.75">
      <c r="A17" s="19">
        <v>5</v>
      </c>
      <c r="B17" s="20" t="s">
        <v>350</v>
      </c>
      <c r="C17" s="21" t="s">
        <v>347</v>
      </c>
      <c r="D17" s="19"/>
    </row>
    <row r="18" spans="1:4" ht="22.5">
      <c r="A18" s="10">
        <v>6</v>
      </c>
      <c r="B18" s="10" t="s">
        <v>351</v>
      </c>
      <c r="C18" s="14" t="s">
        <v>347</v>
      </c>
      <c r="D18" s="20"/>
    </row>
    <row r="19" spans="1:4" ht="12.75">
      <c r="A19" s="10">
        <v>7</v>
      </c>
      <c r="B19" s="15" t="s">
        <v>352</v>
      </c>
      <c r="C19" s="14" t="s">
        <v>347</v>
      </c>
      <c r="D19" s="10"/>
    </row>
    <row r="20" spans="1:4" ht="12.75">
      <c r="A20" s="10">
        <v>8</v>
      </c>
      <c r="B20" s="15" t="s">
        <v>353</v>
      </c>
      <c r="C20" s="14" t="s">
        <v>347</v>
      </c>
      <c r="D20" s="10"/>
    </row>
    <row r="21" spans="1:4" ht="12.75">
      <c r="A21" s="10"/>
      <c r="B21" s="22" t="s">
        <v>354</v>
      </c>
      <c r="C21" s="23" t="s">
        <v>355</v>
      </c>
      <c r="D21" s="15"/>
    </row>
    <row r="22" spans="1:4" ht="12.75">
      <c r="A22" s="10">
        <v>9</v>
      </c>
      <c r="B22" s="22" t="s">
        <v>356</v>
      </c>
      <c r="C22" s="23" t="s">
        <v>347</v>
      </c>
      <c r="D22" s="15"/>
    </row>
    <row r="23" spans="1:4" ht="12.75">
      <c r="A23" s="24">
        <v>10</v>
      </c>
      <c r="B23" s="25" t="s">
        <v>357</v>
      </c>
      <c r="C23" s="11" t="s">
        <v>347</v>
      </c>
      <c r="D23" s="10"/>
    </row>
    <row r="24" spans="1:4" ht="22.5">
      <c r="A24" s="22">
        <v>11</v>
      </c>
      <c r="B24" s="10" t="s">
        <v>233</v>
      </c>
      <c r="C24" s="11" t="s">
        <v>347</v>
      </c>
      <c r="D24" s="10"/>
    </row>
    <row r="25" spans="1:4" ht="12.75">
      <c r="A25" s="10">
        <v>12</v>
      </c>
      <c r="B25" s="22" t="s">
        <v>322</v>
      </c>
      <c r="C25" s="11" t="s">
        <v>347</v>
      </c>
      <c r="D25" s="10"/>
    </row>
    <row r="26" spans="1:4" ht="12.75">
      <c r="A26" s="10">
        <v>13</v>
      </c>
      <c r="B26" s="26" t="s">
        <v>180</v>
      </c>
      <c r="C26" s="11" t="s">
        <v>347</v>
      </c>
      <c r="D26" s="10"/>
    </row>
    <row r="27" spans="1:4" ht="12.75">
      <c r="A27" s="22"/>
      <c r="B27" s="22"/>
      <c r="C27" s="26"/>
      <c r="D27" s="22"/>
    </row>
    <row r="28" spans="1:4" ht="12.75">
      <c r="A28" s="900" t="s">
        <v>358</v>
      </c>
      <c r="B28" s="901"/>
      <c r="C28" s="901"/>
      <c r="D28" s="901"/>
    </row>
    <row r="29" spans="1:4" ht="12.75">
      <c r="A29" s="902" t="s">
        <v>359</v>
      </c>
      <c r="B29" s="903"/>
      <c r="C29" s="903"/>
      <c r="D29" s="903"/>
    </row>
    <row r="30" spans="1:4" ht="12.75">
      <c r="A30" s="897" t="s">
        <v>360</v>
      </c>
      <c r="B30" s="898"/>
      <c r="C30" s="27"/>
      <c r="D30" s="28"/>
    </row>
    <row r="31" spans="1:4" ht="12.75">
      <c r="A31" s="29"/>
      <c r="B31" s="30"/>
      <c r="C31" s="30"/>
      <c r="D31" s="31"/>
    </row>
    <row r="32" spans="1:4" ht="24">
      <c r="A32" s="20" t="s">
        <v>337</v>
      </c>
      <c r="B32" s="32" t="s">
        <v>361</v>
      </c>
      <c r="C32" s="32" t="s">
        <v>362</v>
      </c>
      <c r="D32" s="32" t="s">
        <v>363</v>
      </c>
    </row>
    <row r="33" spans="1:4" ht="12.75">
      <c r="A33" s="10">
        <v>1</v>
      </c>
      <c r="B33" s="10" t="s">
        <v>364</v>
      </c>
      <c r="C33" s="10" t="s">
        <v>365</v>
      </c>
      <c r="D33" s="11"/>
    </row>
    <row r="34" spans="1:4" ht="12.75">
      <c r="A34" s="10">
        <v>2</v>
      </c>
      <c r="B34" s="10" t="s">
        <v>366</v>
      </c>
      <c r="C34" s="10" t="s">
        <v>365</v>
      </c>
      <c r="D34" s="11"/>
    </row>
    <row r="35" spans="1:4" ht="22.5">
      <c r="A35" s="10">
        <v>3</v>
      </c>
      <c r="B35" s="10" t="s">
        <v>367</v>
      </c>
      <c r="C35" s="10" t="s">
        <v>365</v>
      </c>
      <c r="D35" s="11"/>
    </row>
    <row r="36" spans="1:4" ht="12.75">
      <c r="A36" s="10">
        <v>4</v>
      </c>
      <c r="B36" s="10" t="s">
        <v>368</v>
      </c>
      <c r="C36" s="10" t="s">
        <v>365</v>
      </c>
      <c r="D36" s="11"/>
    </row>
    <row r="37" spans="1:4" ht="13.5" thickBot="1">
      <c r="A37" s="33">
        <v>5</v>
      </c>
      <c r="B37" s="33" t="s">
        <v>369</v>
      </c>
      <c r="C37" s="10" t="s">
        <v>365</v>
      </c>
      <c r="D37" s="573"/>
    </row>
    <row r="38" spans="1:4" ht="13.5" thickBot="1">
      <c r="A38" s="35"/>
      <c r="B38" s="36"/>
      <c r="C38" s="572" t="s">
        <v>22</v>
      </c>
      <c r="D38" s="574"/>
    </row>
    <row r="39" spans="1:4" ht="12.75">
      <c r="A39" s="570" t="s">
        <v>21</v>
      </c>
      <c r="B39" s="571"/>
      <c r="C39" s="571"/>
      <c r="D39" s="571"/>
    </row>
    <row r="40" spans="1:4" ht="12.75">
      <c r="A40" s="34"/>
      <c r="B40" s="571"/>
      <c r="C40" s="571"/>
      <c r="D40" s="571"/>
    </row>
  </sheetData>
  <mergeCells count="8">
    <mergeCell ref="A28:D28"/>
    <mergeCell ref="A29:D29"/>
    <mergeCell ref="A30:B30"/>
    <mergeCell ref="B4:D6"/>
    <mergeCell ref="A8:D8"/>
    <mergeCell ref="A10:B10"/>
    <mergeCell ref="A11:B11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O77"/>
  <sheetViews>
    <sheetView workbookViewId="0" topLeftCell="A61">
      <selection activeCell="K85" sqref="K85"/>
    </sheetView>
  </sheetViews>
  <sheetFormatPr defaultColWidth="9.00390625" defaultRowHeight="12.75"/>
  <cols>
    <col min="2" max="2" width="26.00390625" style="0" customWidth="1"/>
    <col min="3" max="3" width="10.625" style="0" customWidth="1"/>
    <col min="4" max="4" width="11.125" style="0" customWidth="1"/>
    <col min="5" max="6" width="10.50390625" style="1" customWidth="1"/>
    <col min="7" max="7" width="9.125" style="1" customWidth="1"/>
    <col min="10" max="10" width="11.875" style="0" customWidth="1"/>
    <col min="11" max="11" width="12.125" style="0" customWidth="1"/>
  </cols>
  <sheetData>
    <row r="1" spans="1:11" ht="12.75">
      <c r="A1" s="331" t="s">
        <v>304</v>
      </c>
      <c r="J1" s="5" t="s">
        <v>237</v>
      </c>
      <c r="K1" s="1"/>
    </row>
    <row r="2" ht="12.75">
      <c r="A2" s="330" t="s">
        <v>305</v>
      </c>
    </row>
    <row r="3" spans="1:11" ht="15">
      <c r="A3" s="893" t="s">
        <v>307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</row>
    <row r="4" spans="1:11" ht="12.75">
      <c r="A4" s="37" t="s">
        <v>370</v>
      </c>
      <c r="B4" s="38"/>
      <c r="C4" s="38"/>
      <c r="D4" s="38"/>
      <c r="E4" s="129"/>
      <c r="F4" s="129"/>
      <c r="G4" s="129"/>
      <c r="H4" s="38"/>
      <c r="I4" s="38"/>
      <c r="J4" s="38"/>
      <c r="K4" s="38"/>
    </row>
    <row r="5" spans="1:11" ht="36">
      <c r="A5" s="39" t="s">
        <v>337</v>
      </c>
      <c r="B5" s="39" t="s">
        <v>371</v>
      </c>
      <c r="C5" s="39" t="s">
        <v>229</v>
      </c>
      <c r="D5" s="39" t="s">
        <v>372</v>
      </c>
      <c r="E5" s="39" t="s">
        <v>373</v>
      </c>
      <c r="F5" s="39" t="s">
        <v>230</v>
      </c>
      <c r="G5" s="39" t="s">
        <v>374</v>
      </c>
      <c r="H5" s="39" t="s">
        <v>341</v>
      </c>
      <c r="I5" s="39" t="s">
        <v>375</v>
      </c>
      <c r="J5" s="39" t="s">
        <v>684</v>
      </c>
      <c r="K5" s="39" t="s">
        <v>685</v>
      </c>
    </row>
    <row r="6" spans="1:11" ht="12.75">
      <c r="A6" s="33">
        <v>1</v>
      </c>
      <c r="B6" s="43" t="s">
        <v>377</v>
      </c>
      <c r="C6" s="579">
        <v>20000</v>
      </c>
      <c r="D6" s="579"/>
      <c r="E6" s="46"/>
      <c r="F6" s="46"/>
      <c r="G6" s="149"/>
      <c r="H6" s="310"/>
      <c r="I6" s="47">
        <f>G6+(G6*H6)</f>
        <v>0</v>
      </c>
      <c r="J6" s="47">
        <f>G6*F6</f>
        <v>0</v>
      </c>
      <c r="K6" s="47">
        <f>J6*H6+J6</f>
        <v>0</v>
      </c>
    </row>
    <row r="7" spans="1:11" ht="12.75">
      <c r="A7" s="33">
        <v>2</v>
      </c>
      <c r="B7" s="577" t="s">
        <v>593</v>
      </c>
      <c r="C7" s="44">
        <v>200</v>
      </c>
      <c r="D7" s="44"/>
      <c r="E7" s="46"/>
      <c r="F7" s="46"/>
      <c r="G7" s="149"/>
      <c r="H7" s="310"/>
      <c r="I7" s="47">
        <f aca="true" t="shared" si="0" ref="I7:I43">G7+(G7*H7)</f>
        <v>0</v>
      </c>
      <c r="J7" s="47">
        <f aca="true" t="shared" si="1" ref="J7:J43">G7*F7</f>
        <v>0</v>
      </c>
      <c r="K7" s="47">
        <f aca="true" t="shared" si="2" ref="K7:K43">J7*H7+J7</f>
        <v>0</v>
      </c>
    </row>
    <row r="8" spans="1:11" ht="12.75">
      <c r="A8" s="33">
        <v>3</v>
      </c>
      <c r="B8" s="577" t="s">
        <v>378</v>
      </c>
      <c r="C8" s="44">
        <v>2500</v>
      </c>
      <c r="D8" s="44"/>
      <c r="E8" s="46"/>
      <c r="F8" s="46"/>
      <c r="G8" s="149"/>
      <c r="H8" s="310"/>
      <c r="I8" s="47">
        <f t="shared" si="0"/>
        <v>0</v>
      </c>
      <c r="J8" s="47">
        <f t="shared" si="1"/>
        <v>0</v>
      </c>
      <c r="K8" s="47">
        <f t="shared" si="2"/>
        <v>0</v>
      </c>
    </row>
    <row r="9" spans="1:11" ht="12.75">
      <c r="A9" s="33">
        <v>4</v>
      </c>
      <c r="B9" s="577" t="s">
        <v>587</v>
      </c>
      <c r="C9" s="44">
        <v>100</v>
      </c>
      <c r="D9" s="44"/>
      <c r="E9" s="46"/>
      <c r="F9" s="46"/>
      <c r="G9" s="149"/>
      <c r="H9" s="310"/>
      <c r="I9" s="47">
        <f t="shared" si="0"/>
        <v>0</v>
      </c>
      <c r="J9" s="47">
        <f t="shared" si="1"/>
        <v>0</v>
      </c>
      <c r="K9" s="47">
        <f t="shared" si="2"/>
        <v>0</v>
      </c>
    </row>
    <row r="10" spans="1:11" ht="12.75">
      <c r="A10" s="33">
        <v>5</v>
      </c>
      <c r="B10" s="577" t="s">
        <v>379</v>
      </c>
      <c r="C10" s="579">
        <v>12000</v>
      </c>
      <c r="D10" s="579"/>
      <c r="E10" s="46"/>
      <c r="F10" s="46"/>
      <c r="G10" s="149"/>
      <c r="H10" s="310"/>
      <c r="I10" s="47">
        <f t="shared" si="0"/>
        <v>0</v>
      </c>
      <c r="J10" s="47">
        <f t="shared" si="1"/>
        <v>0</v>
      </c>
      <c r="K10" s="47">
        <f t="shared" si="2"/>
        <v>0</v>
      </c>
    </row>
    <row r="11" spans="1:11" ht="12.75">
      <c r="A11" s="33">
        <v>6</v>
      </c>
      <c r="B11" s="577" t="s">
        <v>380</v>
      </c>
      <c r="C11" s="579">
        <v>8000</v>
      </c>
      <c r="D11" s="579"/>
      <c r="E11" s="46"/>
      <c r="F11" s="46"/>
      <c r="G11" s="149"/>
      <c r="H11" s="310"/>
      <c r="I11" s="47">
        <f t="shared" si="0"/>
        <v>0</v>
      </c>
      <c r="J11" s="47">
        <f t="shared" si="1"/>
        <v>0</v>
      </c>
      <c r="K11" s="47">
        <f t="shared" si="2"/>
        <v>0</v>
      </c>
    </row>
    <row r="12" spans="1:11" ht="12.75">
      <c r="A12" s="33">
        <v>7</v>
      </c>
      <c r="B12" s="577" t="s">
        <v>381</v>
      </c>
      <c r="C12" s="579">
        <v>2200</v>
      </c>
      <c r="D12" s="579"/>
      <c r="E12" s="46"/>
      <c r="F12" s="46"/>
      <c r="G12" s="149"/>
      <c r="H12" s="310"/>
      <c r="I12" s="47">
        <f t="shared" si="0"/>
        <v>0</v>
      </c>
      <c r="J12" s="47">
        <f t="shared" si="1"/>
        <v>0</v>
      </c>
      <c r="K12" s="47">
        <f t="shared" si="2"/>
        <v>0</v>
      </c>
    </row>
    <row r="13" spans="1:11" ht="12.75">
      <c r="A13" s="33">
        <v>8</v>
      </c>
      <c r="B13" s="155" t="s">
        <v>396</v>
      </c>
      <c r="C13" s="33">
        <v>700</v>
      </c>
      <c r="D13" s="33"/>
      <c r="E13" s="46"/>
      <c r="F13" s="46"/>
      <c r="G13" s="149"/>
      <c r="H13" s="310"/>
      <c r="I13" s="47">
        <f t="shared" si="0"/>
        <v>0</v>
      </c>
      <c r="J13" s="47">
        <f t="shared" si="1"/>
        <v>0</v>
      </c>
      <c r="K13" s="47">
        <f t="shared" si="2"/>
        <v>0</v>
      </c>
    </row>
    <row r="14" spans="1:11" ht="12.75">
      <c r="A14" s="33">
        <v>9</v>
      </c>
      <c r="B14" s="577" t="s">
        <v>589</v>
      </c>
      <c r="C14" s="33">
        <v>200</v>
      </c>
      <c r="D14" s="33"/>
      <c r="E14" s="46"/>
      <c r="F14" s="46"/>
      <c r="G14" s="149"/>
      <c r="H14" s="310"/>
      <c r="I14" s="47">
        <f t="shared" si="0"/>
        <v>0</v>
      </c>
      <c r="J14" s="47">
        <f t="shared" si="1"/>
        <v>0</v>
      </c>
      <c r="K14" s="47">
        <f t="shared" si="2"/>
        <v>0</v>
      </c>
    </row>
    <row r="15" spans="1:11" ht="12.75">
      <c r="A15" s="33">
        <v>10</v>
      </c>
      <c r="B15" s="156" t="s">
        <v>399</v>
      </c>
      <c r="C15" s="33">
        <v>200</v>
      </c>
      <c r="D15" s="33"/>
      <c r="E15" s="46"/>
      <c r="F15" s="46"/>
      <c r="G15" s="149"/>
      <c r="H15" s="310"/>
      <c r="I15" s="47">
        <f t="shared" si="0"/>
        <v>0</v>
      </c>
      <c r="J15" s="47">
        <f t="shared" si="1"/>
        <v>0</v>
      </c>
      <c r="K15" s="47">
        <f t="shared" si="2"/>
        <v>0</v>
      </c>
    </row>
    <row r="16" spans="1:11" ht="12.75">
      <c r="A16" s="33">
        <v>11</v>
      </c>
      <c r="B16" s="577" t="s">
        <v>382</v>
      </c>
      <c r="C16" s="33">
        <v>600</v>
      </c>
      <c r="D16" s="33"/>
      <c r="E16" s="46"/>
      <c r="F16" s="46"/>
      <c r="G16" s="149"/>
      <c r="H16" s="310"/>
      <c r="I16" s="47">
        <f t="shared" si="0"/>
        <v>0</v>
      </c>
      <c r="J16" s="47">
        <f t="shared" si="1"/>
        <v>0</v>
      </c>
      <c r="K16" s="47">
        <f t="shared" si="2"/>
        <v>0</v>
      </c>
    </row>
    <row r="17" spans="1:11" ht="12.75">
      <c r="A17" s="33">
        <v>12</v>
      </c>
      <c r="B17" s="577" t="s">
        <v>383</v>
      </c>
      <c r="C17" s="579">
        <v>1000</v>
      </c>
      <c r="D17" s="579"/>
      <c r="E17" s="46"/>
      <c r="F17" s="46"/>
      <c r="G17" s="149"/>
      <c r="H17" s="310"/>
      <c r="I17" s="47">
        <f t="shared" si="0"/>
        <v>0</v>
      </c>
      <c r="J17" s="47">
        <f t="shared" si="1"/>
        <v>0</v>
      </c>
      <c r="K17" s="47">
        <f t="shared" si="2"/>
        <v>0</v>
      </c>
    </row>
    <row r="18" spans="1:11" ht="12.75">
      <c r="A18" s="33">
        <v>13</v>
      </c>
      <c r="B18" s="577" t="s">
        <v>384</v>
      </c>
      <c r="C18" s="579">
        <v>4000</v>
      </c>
      <c r="D18" s="579"/>
      <c r="E18" s="46"/>
      <c r="F18" s="46"/>
      <c r="G18" s="149"/>
      <c r="H18" s="310"/>
      <c r="I18" s="47">
        <f t="shared" si="0"/>
        <v>0</v>
      </c>
      <c r="J18" s="47">
        <f t="shared" si="1"/>
        <v>0</v>
      </c>
      <c r="K18" s="47">
        <f t="shared" si="2"/>
        <v>0</v>
      </c>
    </row>
    <row r="19" spans="1:11" ht="12.75">
      <c r="A19" s="33">
        <v>14</v>
      </c>
      <c r="B19" s="577" t="s">
        <v>385</v>
      </c>
      <c r="C19" s="579">
        <v>2000</v>
      </c>
      <c r="D19" s="579"/>
      <c r="E19" s="46"/>
      <c r="F19" s="46"/>
      <c r="G19" s="149"/>
      <c r="H19" s="310"/>
      <c r="I19" s="47">
        <f t="shared" si="0"/>
        <v>0</v>
      </c>
      <c r="J19" s="47">
        <f t="shared" si="1"/>
        <v>0</v>
      </c>
      <c r="K19" s="47">
        <f t="shared" si="2"/>
        <v>0</v>
      </c>
    </row>
    <row r="20" spans="1:11" ht="12.75">
      <c r="A20" s="33">
        <v>15</v>
      </c>
      <c r="B20" s="577" t="s">
        <v>386</v>
      </c>
      <c r="C20" s="33">
        <v>500</v>
      </c>
      <c r="D20" s="33"/>
      <c r="E20" s="46"/>
      <c r="F20" s="46"/>
      <c r="G20" s="149"/>
      <c r="H20" s="310"/>
      <c r="I20" s="47">
        <f t="shared" si="0"/>
        <v>0</v>
      </c>
      <c r="J20" s="47">
        <f t="shared" si="1"/>
        <v>0</v>
      </c>
      <c r="K20" s="47">
        <f t="shared" si="2"/>
        <v>0</v>
      </c>
    </row>
    <row r="21" spans="1:11" ht="12.75">
      <c r="A21" s="33">
        <v>16</v>
      </c>
      <c r="B21" s="155" t="s">
        <v>394</v>
      </c>
      <c r="C21" s="33">
        <v>200</v>
      </c>
      <c r="D21" s="33"/>
      <c r="E21" s="46"/>
      <c r="F21" s="46"/>
      <c r="G21" s="149"/>
      <c r="H21" s="310"/>
      <c r="I21" s="47">
        <f t="shared" si="0"/>
        <v>0</v>
      </c>
      <c r="J21" s="47">
        <f t="shared" si="1"/>
        <v>0</v>
      </c>
      <c r="K21" s="47">
        <f t="shared" si="2"/>
        <v>0</v>
      </c>
    </row>
    <row r="22" spans="1:11" ht="12.75">
      <c r="A22" s="33">
        <v>17</v>
      </c>
      <c r="B22" s="577" t="s">
        <v>387</v>
      </c>
      <c r="C22" s="579">
        <v>1600</v>
      </c>
      <c r="D22" s="579"/>
      <c r="E22" s="46"/>
      <c r="F22" s="46"/>
      <c r="G22" s="149"/>
      <c r="H22" s="310"/>
      <c r="I22" s="47">
        <f t="shared" si="0"/>
        <v>0</v>
      </c>
      <c r="J22" s="47">
        <f t="shared" si="1"/>
        <v>0</v>
      </c>
      <c r="K22" s="47">
        <f t="shared" si="2"/>
        <v>0</v>
      </c>
    </row>
    <row r="23" spans="1:11" ht="12.75">
      <c r="A23" s="33">
        <v>18</v>
      </c>
      <c r="B23" s="577" t="s">
        <v>398</v>
      </c>
      <c r="C23" s="44">
        <v>200</v>
      </c>
      <c r="D23" s="44"/>
      <c r="E23" s="46"/>
      <c r="F23" s="46"/>
      <c r="G23" s="149"/>
      <c r="H23" s="310"/>
      <c r="I23" s="47">
        <f t="shared" si="0"/>
        <v>0</v>
      </c>
      <c r="J23" s="47">
        <f t="shared" si="1"/>
        <v>0</v>
      </c>
      <c r="K23" s="47">
        <f t="shared" si="2"/>
        <v>0</v>
      </c>
    </row>
    <row r="24" spans="1:11" ht="12.75">
      <c r="A24" s="33">
        <v>19</v>
      </c>
      <c r="B24" s="577" t="s">
        <v>588</v>
      </c>
      <c r="C24" s="44">
        <v>200</v>
      </c>
      <c r="D24" s="44"/>
      <c r="E24" s="46"/>
      <c r="F24" s="46"/>
      <c r="G24" s="149"/>
      <c r="H24" s="310"/>
      <c r="I24" s="47">
        <f t="shared" si="0"/>
        <v>0</v>
      </c>
      <c r="J24" s="47">
        <f t="shared" si="1"/>
        <v>0</v>
      </c>
      <c r="K24" s="47">
        <f t="shared" si="2"/>
        <v>0</v>
      </c>
    </row>
    <row r="25" spans="1:11" ht="12.75">
      <c r="A25" s="33">
        <v>20</v>
      </c>
      <c r="B25" s="577" t="s">
        <v>590</v>
      </c>
      <c r="C25" s="579">
        <v>5000</v>
      </c>
      <c r="D25" s="579"/>
      <c r="E25" s="46"/>
      <c r="F25" s="46"/>
      <c r="G25" s="149"/>
      <c r="H25" s="310"/>
      <c r="I25" s="47">
        <f t="shared" si="0"/>
        <v>0</v>
      </c>
      <c r="J25" s="47">
        <f t="shared" si="1"/>
        <v>0</v>
      </c>
      <c r="K25" s="47">
        <f t="shared" si="2"/>
        <v>0</v>
      </c>
    </row>
    <row r="26" spans="1:11" ht="12.75">
      <c r="A26" s="33">
        <v>21</v>
      </c>
      <c r="B26" s="43" t="s">
        <v>592</v>
      </c>
      <c r="C26" s="33">
        <v>500</v>
      </c>
      <c r="D26" s="33"/>
      <c r="E26" s="46"/>
      <c r="F26" s="46"/>
      <c r="G26" s="149"/>
      <c r="H26" s="310"/>
      <c r="I26" s="47">
        <f t="shared" si="0"/>
        <v>0</v>
      </c>
      <c r="J26" s="47">
        <f t="shared" si="1"/>
        <v>0</v>
      </c>
      <c r="K26" s="47">
        <f t="shared" si="2"/>
        <v>0</v>
      </c>
    </row>
    <row r="27" spans="1:11" ht="18" customHeight="1">
      <c r="A27" s="33">
        <v>22</v>
      </c>
      <c r="B27" s="148" t="s">
        <v>591</v>
      </c>
      <c r="C27" s="33">
        <v>60</v>
      </c>
      <c r="D27" s="33"/>
      <c r="E27" s="48"/>
      <c r="F27" s="48"/>
      <c r="G27" s="168"/>
      <c r="H27" s="310"/>
      <c r="I27" s="47">
        <f t="shared" si="0"/>
        <v>0</v>
      </c>
      <c r="J27" s="47">
        <f t="shared" si="1"/>
        <v>0</v>
      </c>
      <c r="K27" s="47">
        <f t="shared" si="2"/>
        <v>0</v>
      </c>
    </row>
    <row r="28" spans="1:11" ht="18" customHeight="1">
      <c r="A28" s="33">
        <v>23</v>
      </c>
      <c r="B28" s="155" t="s">
        <v>395</v>
      </c>
      <c r="C28" s="33">
        <v>800</v>
      </c>
      <c r="D28" s="33"/>
      <c r="E28" s="48"/>
      <c r="F28" s="48"/>
      <c r="G28" s="168"/>
      <c r="H28" s="310"/>
      <c r="I28" s="47">
        <f t="shared" si="0"/>
        <v>0</v>
      </c>
      <c r="J28" s="47">
        <f t="shared" si="1"/>
        <v>0</v>
      </c>
      <c r="K28" s="47">
        <f t="shared" si="2"/>
        <v>0</v>
      </c>
    </row>
    <row r="29" spans="1:11" s="154" customFormat="1" ht="12.75">
      <c r="A29" s="33">
        <v>24</v>
      </c>
      <c r="B29" s="153" t="s">
        <v>388</v>
      </c>
      <c r="C29" s="44">
        <v>200</v>
      </c>
      <c r="D29" s="44"/>
      <c r="E29" s="46"/>
      <c r="F29" s="46"/>
      <c r="G29" s="149"/>
      <c r="H29" s="310"/>
      <c r="I29" s="47">
        <f t="shared" si="0"/>
        <v>0</v>
      </c>
      <c r="J29" s="47">
        <f t="shared" si="1"/>
        <v>0</v>
      </c>
      <c r="K29" s="47">
        <f t="shared" si="2"/>
        <v>0</v>
      </c>
    </row>
    <row r="30" spans="1:11" s="154" customFormat="1" ht="12.75">
      <c r="A30" s="33">
        <v>25</v>
      </c>
      <c r="B30" s="153" t="s">
        <v>389</v>
      </c>
      <c r="C30" s="44">
        <v>200</v>
      </c>
      <c r="D30" s="44"/>
      <c r="E30" s="46"/>
      <c r="F30" s="46"/>
      <c r="G30" s="149"/>
      <c r="H30" s="310"/>
      <c r="I30" s="47">
        <f t="shared" si="0"/>
        <v>0</v>
      </c>
      <c r="J30" s="47">
        <f t="shared" si="1"/>
        <v>0</v>
      </c>
      <c r="K30" s="47">
        <f t="shared" si="2"/>
        <v>0</v>
      </c>
    </row>
    <row r="31" spans="1:11" s="154" customFormat="1" ht="12.75">
      <c r="A31" s="33">
        <v>26</v>
      </c>
      <c r="B31" s="153" t="s">
        <v>390</v>
      </c>
      <c r="C31" s="33">
        <v>200</v>
      </c>
      <c r="D31" s="33"/>
      <c r="E31" s="46"/>
      <c r="F31" s="46"/>
      <c r="G31" s="149"/>
      <c r="H31" s="310"/>
      <c r="I31" s="47">
        <f t="shared" si="0"/>
        <v>0</v>
      </c>
      <c r="J31" s="47">
        <f t="shared" si="1"/>
        <v>0</v>
      </c>
      <c r="K31" s="47">
        <f t="shared" si="2"/>
        <v>0</v>
      </c>
    </row>
    <row r="32" spans="1:11" s="154" customFormat="1" ht="12.75">
      <c r="A32" s="33">
        <v>27</v>
      </c>
      <c r="B32" s="153" t="s">
        <v>391</v>
      </c>
      <c r="C32" s="33">
        <v>200</v>
      </c>
      <c r="D32" s="33"/>
      <c r="E32" s="46"/>
      <c r="F32" s="46"/>
      <c r="G32" s="149"/>
      <c r="H32" s="310"/>
      <c r="I32" s="47">
        <f t="shared" si="0"/>
        <v>0</v>
      </c>
      <c r="J32" s="47">
        <f t="shared" si="1"/>
        <v>0</v>
      </c>
      <c r="K32" s="47">
        <f t="shared" si="2"/>
        <v>0</v>
      </c>
    </row>
    <row r="33" spans="1:11" s="154" customFormat="1" ht="12.75">
      <c r="A33" s="33">
        <v>28</v>
      </c>
      <c r="B33" s="155" t="s">
        <v>392</v>
      </c>
      <c r="C33" s="44">
        <v>400</v>
      </c>
      <c r="D33" s="44"/>
      <c r="E33" s="46"/>
      <c r="F33" s="46"/>
      <c r="G33" s="149"/>
      <c r="H33" s="310"/>
      <c r="I33" s="47">
        <f t="shared" si="0"/>
        <v>0</v>
      </c>
      <c r="J33" s="47">
        <f t="shared" si="1"/>
        <v>0</v>
      </c>
      <c r="K33" s="47">
        <f t="shared" si="2"/>
        <v>0</v>
      </c>
    </row>
    <row r="34" spans="1:11" s="154" customFormat="1" ht="12.75">
      <c r="A34" s="33">
        <v>29</v>
      </c>
      <c r="B34" s="155" t="s">
        <v>393</v>
      </c>
      <c r="C34" s="44">
        <v>200</v>
      </c>
      <c r="D34" s="44"/>
      <c r="E34" s="131"/>
      <c r="F34" s="131"/>
      <c r="G34" s="150"/>
      <c r="H34" s="310"/>
      <c r="I34" s="47">
        <f t="shared" si="0"/>
        <v>0</v>
      </c>
      <c r="J34" s="47">
        <f t="shared" si="1"/>
        <v>0</v>
      </c>
      <c r="K34" s="47">
        <f t="shared" si="2"/>
        <v>0</v>
      </c>
    </row>
    <row r="35" spans="1:11" s="154" customFormat="1" ht="12.75">
      <c r="A35" s="33">
        <v>30</v>
      </c>
      <c r="B35" s="155" t="s">
        <v>594</v>
      </c>
      <c r="C35" s="44">
        <v>200</v>
      </c>
      <c r="D35" s="44"/>
      <c r="E35" s="131"/>
      <c r="F35" s="131"/>
      <c r="G35" s="150"/>
      <c r="H35" s="310"/>
      <c r="I35" s="47">
        <f t="shared" si="0"/>
        <v>0</v>
      </c>
      <c r="J35" s="47">
        <f t="shared" si="1"/>
        <v>0</v>
      </c>
      <c r="K35" s="47">
        <f t="shared" si="2"/>
        <v>0</v>
      </c>
    </row>
    <row r="36" spans="1:11" s="154" customFormat="1" ht="12.75">
      <c r="A36" s="33">
        <v>31</v>
      </c>
      <c r="B36" s="155" t="s">
        <v>397</v>
      </c>
      <c r="C36" s="44">
        <v>200</v>
      </c>
      <c r="D36" s="44"/>
      <c r="E36" s="131"/>
      <c r="F36" s="131"/>
      <c r="G36" s="150"/>
      <c r="H36" s="310"/>
      <c r="I36" s="47">
        <f t="shared" si="0"/>
        <v>0</v>
      </c>
      <c r="J36" s="47">
        <f t="shared" si="1"/>
        <v>0</v>
      </c>
      <c r="K36" s="47">
        <f t="shared" si="2"/>
        <v>0</v>
      </c>
    </row>
    <row r="37" spans="1:11" s="154" customFormat="1" ht="12.75">
      <c r="A37" s="33">
        <v>32</v>
      </c>
      <c r="B37" s="156" t="s">
        <v>400</v>
      </c>
      <c r="C37" s="33">
        <v>800</v>
      </c>
      <c r="D37" s="33"/>
      <c r="E37" s="46"/>
      <c r="F37" s="46"/>
      <c r="G37" s="149"/>
      <c r="H37" s="310"/>
      <c r="I37" s="47">
        <f t="shared" si="0"/>
        <v>0</v>
      </c>
      <c r="J37" s="47">
        <f t="shared" si="1"/>
        <v>0</v>
      </c>
      <c r="K37" s="47">
        <f t="shared" si="2"/>
        <v>0</v>
      </c>
    </row>
    <row r="38" spans="1:11" s="154" customFormat="1" ht="12.75">
      <c r="A38" s="33">
        <v>33</v>
      </c>
      <c r="B38" s="156" t="s">
        <v>232</v>
      </c>
      <c r="C38" s="33">
        <v>400</v>
      </c>
      <c r="D38" s="33"/>
      <c r="E38" s="46"/>
      <c r="F38" s="46"/>
      <c r="G38" s="149"/>
      <c r="H38" s="310"/>
      <c r="I38" s="47">
        <f t="shared" si="0"/>
        <v>0</v>
      </c>
      <c r="J38" s="47">
        <f t="shared" si="1"/>
        <v>0</v>
      </c>
      <c r="K38" s="47">
        <f t="shared" si="2"/>
        <v>0</v>
      </c>
    </row>
    <row r="39" spans="1:11" s="154" customFormat="1" ht="12.75">
      <c r="A39" s="33">
        <v>34</v>
      </c>
      <c r="B39" s="578" t="s">
        <v>24</v>
      </c>
      <c r="C39" s="33">
        <v>500</v>
      </c>
      <c r="D39" s="33"/>
      <c r="E39" s="156"/>
      <c r="F39" s="44"/>
      <c r="G39" s="46"/>
      <c r="H39" s="46"/>
      <c r="I39" s="47">
        <f>G39+(G39*H39)</f>
        <v>0</v>
      </c>
      <c r="J39" s="47">
        <f>G39*F39</f>
        <v>0</v>
      </c>
      <c r="K39" s="47">
        <f>J39*H39+J39</f>
        <v>0</v>
      </c>
    </row>
    <row r="40" spans="1:15" s="154" customFormat="1" ht="12.75">
      <c r="A40" s="33">
        <v>35</v>
      </c>
      <c r="B40" s="578" t="s">
        <v>25</v>
      </c>
      <c r="C40" s="33">
        <v>100</v>
      </c>
      <c r="D40" s="33"/>
      <c r="E40" s="156"/>
      <c r="F40" s="44"/>
      <c r="G40" s="46"/>
      <c r="H40" s="46"/>
      <c r="I40" s="47">
        <f>G40+(G40*H40)</f>
        <v>0</v>
      </c>
      <c r="J40" s="47">
        <f>G40*F40</f>
        <v>0</v>
      </c>
      <c r="K40" s="47">
        <f>J40*H40+J40</f>
        <v>0</v>
      </c>
      <c r="L40"/>
      <c r="M40"/>
      <c r="N40"/>
      <c r="O40"/>
    </row>
    <row r="41" spans="1:15" s="154" customFormat="1" ht="12.75">
      <c r="A41" s="33">
        <v>36</v>
      </c>
      <c r="B41" s="578" t="s">
        <v>26</v>
      </c>
      <c r="C41" s="33">
        <v>300</v>
      </c>
      <c r="D41" s="33"/>
      <c r="E41" s="156"/>
      <c r="F41" s="44"/>
      <c r="G41" s="46"/>
      <c r="H41" s="46"/>
      <c r="I41" s="47">
        <f>G41+(G41*H41)</f>
        <v>0</v>
      </c>
      <c r="J41" s="47">
        <f>G41*F41</f>
        <v>0</v>
      </c>
      <c r="K41" s="47">
        <f>J41*H41+J41</f>
        <v>0</v>
      </c>
      <c r="L41"/>
      <c r="M41"/>
      <c r="N41"/>
      <c r="O41"/>
    </row>
    <row r="42" spans="1:15" s="154" customFormat="1" ht="12.75">
      <c r="A42" s="33">
        <v>37</v>
      </c>
      <c r="B42" s="578" t="s">
        <v>27</v>
      </c>
      <c r="C42" s="33">
        <v>300</v>
      </c>
      <c r="D42" s="33"/>
      <c r="E42" s="156"/>
      <c r="F42" s="44"/>
      <c r="G42" s="46"/>
      <c r="H42" s="46"/>
      <c r="I42" s="47">
        <f>G42+(G42*H42)</f>
        <v>0</v>
      </c>
      <c r="J42" s="47">
        <f>G42*F42</f>
        <v>0</v>
      </c>
      <c r="K42" s="47">
        <f>J42*H42+J42</f>
        <v>0</v>
      </c>
      <c r="L42"/>
      <c r="M42"/>
      <c r="N42"/>
      <c r="O42"/>
    </row>
    <row r="43" spans="1:15" s="154" customFormat="1" ht="12.75">
      <c r="A43" s="33">
        <v>38</v>
      </c>
      <c r="B43" s="156" t="s">
        <v>28</v>
      </c>
      <c r="C43" s="33">
        <v>20</v>
      </c>
      <c r="D43" s="33"/>
      <c r="E43" s="46"/>
      <c r="F43" s="46"/>
      <c r="G43" s="149"/>
      <c r="H43" s="310"/>
      <c r="I43" s="47">
        <f t="shared" si="0"/>
        <v>0</v>
      </c>
      <c r="J43" s="47">
        <f t="shared" si="1"/>
        <v>0</v>
      </c>
      <c r="K43" s="47">
        <f t="shared" si="2"/>
        <v>0</v>
      </c>
      <c r="L43"/>
      <c r="M43"/>
      <c r="N43"/>
      <c r="O43"/>
    </row>
    <row r="44" spans="1:15" s="154" customFormat="1" ht="12.75">
      <c r="A44" s="305"/>
      <c r="B44" s="151" t="s">
        <v>626</v>
      </c>
      <c r="C44" s="288">
        <f>SUM(C6:C43)</f>
        <v>66980</v>
      </c>
      <c r="D44" s="46"/>
      <c r="E44" s="46"/>
      <c r="F44" s="46"/>
      <c r="G44" s="46"/>
      <c r="H44" s="46"/>
      <c r="I44" s="152" t="s">
        <v>401</v>
      </c>
      <c r="J44" s="50">
        <f>SUM(J6:J43)</f>
        <v>0</v>
      </c>
      <c r="K44" s="50">
        <f>SUM(K6:K43)</f>
        <v>0</v>
      </c>
      <c r="L44"/>
      <c r="M44"/>
      <c r="N44"/>
      <c r="O44"/>
    </row>
    <row r="45" spans="1:11" ht="12.75">
      <c r="A45" s="306"/>
      <c r="B45" s="51"/>
      <c r="C45" s="52"/>
      <c r="D45" s="53"/>
      <c r="E45" s="169"/>
      <c r="F45" s="169"/>
      <c r="G45" s="169"/>
      <c r="H45" s="53"/>
      <c r="I45" s="54" t="s">
        <v>603</v>
      </c>
      <c r="J45" s="130">
        <f>K44-J44</f>
        <v>0</v>
      </c>
      <c r="K45" s="55"/>
    </row>
    <row r="46" spans="1:11" ht="12.75">
      <c r="A46" s="304" t="s">
        <v>402</v>
      </c>
      <c r="B46" s="38"/>
      <c r="C46" s="38"/>
      <c r="D46" s="38"/>
      <c r="E46" s="129"/>
      <c r="F46" s="129"/>
      <c r="G46" s="129"/>
      <c r="H46" s="38"/>
      <c r="I46" s="38"/>
      <c r="J46" s="38"/>
      <c r="K46" s="38"/>
    </row>
    <row r="47" spans="1:11" ht="12.75">
      <c r="A47" s="56"/>
      <c r="B47" s="38"/>
      <c r="C47" s="38"/>
      <c r="D47" s="38"/>
      <c r="E47" s="129"/>
      <c r="F47" s="129"/>
      <c r="G47" s="129"/>
      <c r="H47" s="38"/>
      <c r="I47" s="38"/>
      <c r="J47" s="38"/>
      <c r="K47" s="38"/>
    </row>
    <row r="48" spans="1:11" ht="12.75">
      <c r="A48" s="57"/>
      <c r="B48" s="38"/>
      <c r="C48" s="307" t="s">
        <v>308</v>
      </c>
      <c r="D48" s="38"/>
      <c r="E48" s="129"/>
      <c r="F48" s="129"/>
      <c r="G48" s="129"/>
      <c r="H48" s="38"/>
      <c r="I48" s="42"/>
      <c r="J48" s="38"/>
      <c r="K48" s="42"/>
    </row>
    <row r="49" spans="1:11" ht="12.75">
      <c r="A49" s="37" t="s">
        <v>403</v>
      </c>
      <c r="B49" s="38"/>
      <c r="C49" s="38"/>
      <c r="D49" s="38"/>
      <c r="E49" s="129"/>
      <c r="F49" s="129"/>
      <c r="G49" s="129"/>
      <c r="H49" s="38"/>
      <c r="I49" s="42"/>
      <c r="J49" s="38"/>
      <c r="K49" s="42"/>
    </row>
    <row r="50" spans="1:11" ht="12.75">
      <c r="A50" s="57"/>
      <c r="B50" s="38"/>
      <c r="C50" s="38"/>
      <c r="D50" s="38"/>
      <c r="E50" s="129"/>
      <c r="F50" s="129"/>
      <c r="G50" s="129"/>
      <c r="H50" s="38"/>
      <c r="I50" s="42"/>
      <c r="J50" s="38"/>
      <c r="K50" s="42"/>
    </row>
    <row r="51" spans="1:11" ht="36">
      <c r="A51" s="39" t="s">
        <v>376</v>
      </c>
      <c r="B51" s="39" t="s">
        <v>404</v>
      </c>
      <c r="C51" s="39" t="s">
        <v>405</v>
      </c>
      <c r="D51" s="39" t="s">
        <v>406</v>
      </c>
      <c r="E51" s="39" t="s">
        <v>231</v>
      </c>
      <c r="F51" s="39" t="s">
        <v>374</v>
      </c>
      <c r="G51" s="39" t="s">
        <v>341</v>
      </c>
      <c r="H51" s="39" t="s">
        <v>375</v>
      </c>
      <c r="I51" s="39" t="s">
        <v>684</v>
      </c>
      <c r="J51" s="39" t="s">
        <v>685</v>
      </c>
      <c r="K51" s="58"/>
    </row>
    <row r="52" spans="1:11" ht="12.75">
      <c r="A52" s="60"/>
      <c r="B52" s="41"/>
      <c r="C52" s="41"/>
      <c r="D52" s="41"/>
      <c r="E52" s="46"/>
      <c r="F52" s="149"/>
      <c r="G52" s="310"/>
      <c r="H52" s="47">
        <f>F52*G52+F52</f>
        <v>0</v>
      </c>
      <c r="I52" s="47">
        <f>F52*E52</f>
        <v>0</v>
      </c>
      <c r="J52" s="47">
        <f>I52*G52+I52</f>
        <v>0</v>
      </c>
      <c r="K52" s="38"/>
    </row>
    <row r="53" spans="1:11" ht="12.75">
      <c r="A53" s="60"/>
      <c r="B53" s="41"/>
      <c r="C53" s="41"/>
      <c r="D53" s="41"/>
      <c r="E53" s="46"/>
      <c r="F53" s="149"/>
      <c r="G53" s="310"/>
      <c r="H53" s="47">
        <f aca="true" t="shared" si="3" ref="H53:H69">F53*G53+F53</f>
        <v>0</v>
      </c>
      <c r="I53" s="47">
        <f aca="true" t="shared" si="4" ref="I53:I69">F53*E53</f>
        <v>0</v>
      </c>
      <c r="J53" s="47">
        <f aca="true" t="shared" si="5" ref="J53:J69">I53*G53+I53</f>
        <v>0</v>
      </c>
      <c r="K53" s="38"/>
    </row>
    <row r="54" spans="1:11" ht="12.75">
      <c r="A54" s="60"/>
      <c r="B54" s="41"/>
      <c r="C54" s="41"/>
      <c r="D54" s="41"/>
      <c r="E54" s="46"/>
      <c r="F54" s="149"/>
      <c r="G54" s="310"/>
      <c r="H54" s="47">
        <f t="shared" si="3"/>
        <v>0</v>
      </c>
      <c r="I54" s="47">
        <f t="shared" si="4"/>
        <v>0</v>
      </c>
      <c r="J54" s="47">
        <f t="shared" si="5"/>
        <v>0</v>
      </c>
      <c r="K54" s="38"/>
    </row>
    <row r="55" spans="1:11" ht="12.75">
      <c r="A55" s="60"/>
      <c r="B55" s="41"/>
      <c r="C55" s="41"/>
      <c r="D55" s="41"/>
      <c r="E55" s="46"/>
      <c r="F55" s="149"/>
      <c r="G55" s="310"/>
      <c r="H55" s="47">
        <f t="shared" si="3"/>
        <v>0</v>
      </c>
      <c r="I55" s="47">
        <f t="shared" si="4"/>
        <v>0</v>
      </c>
      <c r="J55" s="47">
        <f t="shared" si="5"/>
        <v>0</v>
      </c>
      <c r="K55" s="38"/>
    </row>
    <row r="56" spans="1:11" ht="12.75">
      <c r="A56" s="60"/>
      <c r="B56" s="61"/>
      <c r="C56" s="41"/>
      <c r="D56" s="41"/>
      <c r="E56" s="46"/>
      <c r="F56" s="149"/>
      <c r="G56" s="310"/>
      <c r="H56" s="47">
        <f t="shared" si="3"/>
        <v>0</v>
      </c>
      <c r="I56" s="47">
        <f t="shared" si="4"/>
        <v>0</v>
      </c>
      <c r="J56" s="47">
        <f t="shared" si="5"/>
        <v>0</v>
      </c>
      <c r="K56" s="38"/>
    </row>
    <row r="57" spans="1:11" ht="12.75">
      <c r="A57" s="60"/>
      <c r="B57" s="41"/>
      <c r="C57" s="41"/>
      <c r="D57" s="41"/>
      <c r="E57" s="46"/>
      <c r="F57" s="149"/>
      <c r="G57" s="310"/>
      <c r="H57" s="47">
        <f t="shared" si="3"/>
        <v>0</v>
      </c>
      <c r="I57" s="47">
        <f t="shared" si="4"/>
        <v>0</v>
      </c>
      <c r="J57" s="47">
        <f t="shared" si="5"/>
        <v>0</v>
      </c>
      <c r="K57" s="38"/>
    </row>
    <row r="58" spans="1:11" ht="12.75">
      <c r="A58" s="46"/>
      <c r="B58" s="45"/>
      <c r="C58" s="41"/>
      <c r="D58" s="41"/>
      <c r="E58" s="62"/>
      <c r="F58" s="149"/>
      <c r="G58" s="310"/>
      <c r="H58" s="47">
        <f t="shared" si="3"/>
        <v>0</v>
      </c>
      <c r="I58" s="47">
        <f t="shared" si="4"/>
        <v>0</v>
      </c>
      <c r="J58" s="47">
        <f t="shared" si="5"/>
        <v>0</v>
      </c>
      <c r="K58" s="38"/>
    </row>
    <row r="59" spans="1:11" ht="12.75">
      <c r="A59" s="46"/>
      <c r="B59" s="41"/>
      <c r="C59" s="41"/>
      <c r="D59" s="41"/>
      <c r="E59" s="46"/>
      <c r="F59" s="149"/>
      <c r="G59" s="310"/>
      <c r="H59" s="47">
        <f t="shared" si="3"/>
        <v>0</v>
      </c>
      <c r="I59" s="47">
        <f t="shared" si="4"/>
        <v>0</v>
      </c>
      <c r="J59" s="47">
        <f t="shared" si="5"/>
        <v>0</v>
      </c>
      <c r="K59" s="38"/>
    </row>
    <row r="60" spans="1:11" ht="12.75">
      <c r="A60" s="60"/>
      <c r="B60" s="41"/>
      <c r="C60" s="41"/>
      <c r="D60" s="41"/>
      <c r="E60" s="46"/>
      <c r="F60" s="149"/>
      <c r="G60" s="310"/>
      <c r="H60" s="47">
        <f t="shared" si="3"/>
        <v>0</v>
      </c>
      <c r="I60" s="47">
        <f t="shared" si="4"/>
        <v>0</v>
      </c>
      <c r="J60" s="47">
        <f t="shared" si="5"/>
        <v>0</v>
      </c>
      <c r="K60" s="38"/>
    </row>
    <row r="61" spans="1:11" ht="12.75">
      <c r="A61" s="60"/>
      <c r="B61" s="41"/>
      <c r="C61" s="41"/>
      <c r="D61" s="41"/>
      <c r="E61" s="46"/>
      <c r="F61" s="149"/>
      <c r="G61" s="310"/>
      <c r="H61" s="47">
        <f t="shared" si="3"/>
        <v>0</v>
      </c>
      <c r="I61" s="47">
        <f t="shared" si="4"/>
        <v>0</v>
      </c>
      <c r="J61" s="47">
        <f t="shared" si="5"/>
        <v>0</v>
      </c>
      <c r="K61" s="38"/>
    </row>
    <row r="62" spans="1:11" ht="12.75">
      <c r="A62" s="60"/>
      <c r="B62" s="41"/>
      <c r="C62" s="41"/>
      <c r="D62" s="41"/>
      <c r="E62" s="46"/>
      <c r="F62" s="149"/>
      <c r="G62" s="310"/>
      <c r="H62" s="47">
        <f t="shared" si="3"/>
        <v>0</v>
      </c>
      <c r="I62" s="47">
        <f t="shared" si="4"/>
        <v>0</v>
      </c>
      <c r="J62" s="47">
        <f t="shared" si="5"/>
        <v>0</v>
      </c>
      <c r="K62" s="38"/>
    </row>
    <row r="63" spans="1:11" ht="12.75">
      <c r="A63" s="60"/>
      <c r="B63" s="41"/>
      <c r="C63" s="41"/>
      <c r="D63" s="41"/>
      <c r="E63" s="46"/>
      <c r="F63" s="149"/>
      <c r="G63" s="310"/>
      <c r="H63" s="47">
        <f t="shared" si="3"/>
        <v>0</v>
      </c>
      <c r="I63" s="47">
        <f t="shared" si="4"/>
        <v>0</v>
      </c>
      <c r="J63" s="47">
        <f t="shared" si="5"/>
        <v>0</v>
      </c>
      <c r="K63" s="38"/>
    </row>
    <row r="64" spans="1:11" ht="12.75">
      <c r="A64" s="60"/>
      <c r="B64" s="41"/>
      <c r="C64" s="41"/>
      <c r="D64" s="41"/>
      <c r="E64" s="46"/>
      <c r="F64" s="149"/>
      <c r="G64" s="310"/>
      <c r="H64" s="47">
        <f t="shared" si="3"/>
        <v>0</v>
      </c>
      <c r="I64" s="47">
        <f t="shared" si="4"/>
        <v>0</v>
      </c>
      <c r="J64" s="47">
        <f t="shared" si="5"/>
        <v>0</v>
      </c>
      <c r="K64" s="38"/>
    </row>
    <row r="65" spans="1:11" ht="12.75">
      <c r="A65" s="63"/>
      <c r="B65" s="41"/>
      <c r="C65" s="41"/>
      <c r="D65" s="41"/>
      <c r="E65" s="46"/>
      <c r="F65" s="149"/>
      <c r="G65" s="310"/>
      <c r="H65" s="47">
        <f t="shared" si="3"/>
        <v>0</v>
      </c>
      <c r="I65" s="47">
        <f t="shared" si="4"/>
        <v>0</v>
      </c>
      <c r="J65" s="47">
        <f t="shared" si="5"/>
        <v>0</v>
      </c>
      <c r="K65" s="38"/>
    </row>
    <row r="66" spans="1:11" ht="12.75">
      <c r="A66" s="60"/>
      <c r="B66" s="41"/>
      <c r="C66" s="41"/>
      <c r="D66" s="41"/>
      <c r="E66" s="46"/>
      <c r="F66" s="149"/>
      <c r="G66" s="310"/>
      <c r="H66" s="47">
        <f t="shared" si="3"/>
        <v>0</v>
      </c>
      <c r="I66" s="47">
        <f t="shared" si="4"/>
        <v>0</v>
      </c>
      <c r="J66" s="47">
        <f t="shared" si="5"/>
        <v>0</v>
      </c>
      <c r="K66" s="38"/>
    </row>
    <row r="67" spans="1:11" ht="12.75">
      <c r="A67" s="60"/>
      <c r="B67" s="41"/>
      <c r="C67" s="41"/>
      <c r="D67" s="41"/>
      <c r="E67" s="46"/>
      <c r="F67" s="149"/>
      <c r="G67" s="310"/>
      <c r="H67" s="47">
        <f t="shared" si="3"/>
        <v>0</v>
      </c>
      <c r="I67" s="47">
        <f t="shared" si="4"/>
        <v>0</v>
      </c>
      <c r="J67" s="47">
        <f t="shared" si="5"/>
        <v>0</v>
      </c>
      <c r="K67" s="38"/>
    </row>
    <row r="68" spans="1:11" ht="12.75">
      <c r="A68" s="60"/>
      <c r="B68" s="41"/>
      <c r="C68" s="41"/>
      <c r="D68" s="41"/>
      <c r="E68" s="46"/>
      <c r="F68" s="149"/>
      <c r="G68" s="310"/>
      <c r="H68" s="47">
        <f t="shared" si="3"/>
        <v>0</v>
      </c>
      <c r="I68" s="47">
        <f t="shared" si="4"/>
        <v>0</v>
      </c>
      <c r="J68" s="47">
        <f t="shared" si="5"/>
        <v>0</v>
      </c>
      <c r="K68" s="38"/>
    </row>
    <row r="69" spans="1:11" ht="12.75">
      <c r="A69" s="64"/>
      <c r="B69" s="49"/>
      <c r="C69" s="49"/>
      <c r="D69" s="49"/>
      <c r="E69" s="131"/>
      <c r="F69" s="150"/>
      <c r="G69" s="310"/>
      <c r="H69" s="47">
        <f t="shared" si="3"/>
        <v>0</v>
      </c>
      <c r="I69" s="47">
        <f t="shared" si="4"/>
        <v>0</v>
      </c>
      <c r="J69" s="47">
        <f t="shared" si="5"/>
        <v>0</v>
      </c>
      <c r="K69" s="38"/>
    </row>
    <row r="70" spans="1:11" ht="12.75">
      <c r="A70" s="65"/>
      <c r="B70" s="66"/>
      <c r="C70" s="66"/>
      <c r="D70" s="66"/>
      <c r="E70" s="132"/>
      <c r="F70" s="132"/>
      <c r="G70" s="132"/>
      <c r="H70" s="67" t="s">
        <v>407</v>
      </c>
      <c r="I70" s="68">
        <f>SUM(I52:I69)</f>
        <v>0</v>
      </c>
      <c r="J70" s="68">
        <f>SUM(J52:J69)</f>
        <v>0</v>
      </c>
      <c r="K70" s="38"/>
    </row>
    <row r="71" spans="1:11" ht="12.75">
      <c r="A71" s="37"/>
      <c r="B71" s="38"/>
      <c r="C71" s="38"/>
      <c r="D71" s="38"/>
      <c r="E71" s="129"/>
      <c r="F71" s="129"/>
      <c r="G71" s="129"/>
      <c r="H71" s="129" t="s">
        <v>603</v>
      </c>
      <c r="I71" s="309">
        <f>J70-I70</f>
        <v>0</v>
      </c>
      <c r="J71" s="38"/>
      <c r="K71" s="42"/>
    </row>
    <row r="72" spans="1:11" ht="12.75">
      <c r="A72" s="69" t="s">
        <v>408</v>
      </c>
      <c r="B72" s="70"/>
      <c r="C72" s="70"/>
      <c r="D72" s="71"/>
      <c r="E72" s="72" t="s">
        <v>409</v>
      </c>
      <c r="F72" s="72" t="s">
        <v>410</v>
      </c>
      <c r="G72" s="133" t="s">
        <v>326</v>
      </c>
      <c r="H72" s="38"/>
      <c r="I72" s="38"/>
      <c r="J72" s="38"/>
      <c r="K72" s="38"/>
    </row>
    <row r="73" spans="1:11" ht="12.75">
      <c r="A73" s="73" t="s">
        <v>240</v>
      </c>
      <c r="B73" s="74"/>
      <c r="C73" s="905" t="s">
        <v>411</v>
      </c>
      <c r="D73" s="906"/>
      <c r="E73" s="50">
        <f>J44</f>
        <v>0</v>
      </c>
      <c r="F73" s="50">
        <f>K44</f>
        <v>0</v>
      </c>
      <c r="G73" s="81">
        <f>F73-E73</f>
        <v>0</v>
      </c>
      <c r="H73" s="38"/>
      <c r="I73" s="38"/>
      <c r="J73" s="38"/>
      <c r="K73" s="38"/>
    </row>
    <row r="74" spans="1:11" ht="12.75">
      <c r="A74" s="75"/>
      <c r="B74" s="76"/>
      <c r="C74" s="77" t="s">
        <v>29</v>
      </c>
      <c r="D74" s="78"/>
      <c r="E74" s="68">
        <f>I70</f>
        <v>0</v>
      </c>
      <c r="F74" s="68">
        <f>J70</f>
        <v>0</v>
      </c>
      <c r="G74" s="81">
        <f>F74-E74</f>
        <v>0</v>
      </c>
      <c r="H74" s="38"/>
      <c r="I74" s="38"/>
      <c r="J74" s="38"/>
      <c r="K74" s="38"/>
    </row>
    <row r="75" spans="1:11" ht="30" customHeight="1">
      <c r="A75" s="75"/>
      <c r="B75" s="76"/>
      <c r="C75" s="907" t="s">
        <v>241</v>
      </c>
      <c r="D75" s="908"/>
      <c r="E75" s="81"/>
      <c r="F75" s="81"/>
      <c r="G75" s="81">
        <f>F75-E75</f>
        <v>0</v>
      </c>
      <c r="H75" s="38"/>
      <c r="I75" s="38"/>
      <c r="J75" s="38"/>
      <c r="K75" s="38"/>
    </row>
    <row r="76" spans="1:11" ht="12.75">
      <c r="A76" s="79"/>
      <c r="B76" s="80"/>
      <c r="C76" s="12" t="s">
        <v>413</v>
      </c>
      <c r="D76" s="70"/>
      <c r="E76" s="81">
        <f>SUM(E73:E75)</f>
        <v>0</v>
      </c>
      <c r="F76" s="81">
        <f>SUM(F73:F75)</f>
        <v>0</v>
      </c>
      <c r="G76" s="81">
        <f>F76-E76</f>
        <v>0</v>
      </c>
      <c r="H76" s="38"/>
      <c r="I76" s="38"/>
      <c r="J76" s="38"/>
      <c r="K76" s="38"/>
    </row>
    <row r="77" spans="1:11" ht="12.75">
      <c r="A77" s="38"/>
      <c r="B77" s="38"/>
      <c r="C77" s="308" t="s">
        <v>242</v>
      </c>
      <c r="D77" s="78"/>
      <c r="E77" s="311"/>
      <c r="F77" s="311"/>
      <c r="G77" s="81">
        <f>F77-E77</f>
        <v>0</v>
      </c>
      <c r="H77" s="38"/>
      <c r="I77" s="38"/>
      <c r="J77" s="38"/>
      <c r="K77" s="38"/>
    </row>
  </sheetData>
  <mergeCells count="3">
    <mergeCell ref="A3:K3"/>
    <mergeCell ref="C73:D73"/>
    <mergeCell ref="C75:D7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D31"/>
  <sheetViews>
    <sheetView workbookViewId="0" topLeftCell="A5">
      <selection activeCell="B35" sqref="B35"/>
    </sheetView>
  </sheetViews>
  <sheetFormatPr defaultColWidth="9.00390625" defaultRowHeight="12.75"/>
  <cols>
    <col min="1" max="1" width="6.625" style="0" customWidth="1"/>
    <col min="2" max="2" width="53.875" style="0" customWidth="1"/>
    <col min="3" max="3" width="14.00390625" style="0" customWidth="1"/>
    <col min="4" max="4" width="12.50390625" style="0" customWidth="1"/>
  </cols>
  <sheetData>
    <row r="1" spans="1:3" ht="12.75">
      <c r="A1" s="330" t="s">
        <v>311</v>
      </c>
      <c r="C1" s="5" t="s">
        <v>237</v>
      </c>
    </row>
    <row r="2" spans="1:3" ht="12.75">
      <c r="A2" s="331" t="s">
        <v>309</v>
      </c>
      <c r="B2" s="5"/>
      <c r="C2" s="5"/>
    </row>
    <row r="3" ht="12.75">
      <c r="B3" s="5"/>
    </row>
    <row r="4" spans="2:4" ht="12.75">
      <c r="B4" s="885" t="s">
        <v>30</v>
      </c>
      <c r="C4" s="885"/>
      <c r="D4" s="885"/>
    </row>
    <row r="5" spans="2:4" ht="12.75">
      <c r="B5" s="885"/>
      <c r="C5" s="885"/>
      <c r="D5" s="885"/>
    </row>
    <row r="6" spans="2:4" ht="12.75">
      <c r="B6" s="937"/>
      <c r="C6" s="937"/>
      <c r="D6" s="937"/>
    </row>
    <row r="7" spans="1:4" ht="12.75">
      <c r="A7" s="138"/>
      <c r="B7" s="8" t="s">
        <v>630</v>
      </c>
      <c r="C7" s="894" t="s">
        <v>235</v>
      </c>
      <c r="D7" s="884"/>
    </row>
    <row r="8" spans="2:4" ht="12.75">
      <c r="B8" s="163" t="s">
        <v>557</v>
      </c>
      <c r="C8" s="134"/>
      <c r="D8" s="139"/>
    </row>
    <row r="9" spans="1:4" ht="26.25">
      <c r="A9" s="140" t="s">
        <v>337</v>
      </c>
      <c r="B9" s="140" t="s">
        <v>558</v>
      </c>
      <c r="C9" s="140" t="s">
        <v>559</v>
      </c>
      <c r="D9" s="140" t="s">
        <v>560</v>
      </c>
    </row>
    <row r="10" spans="1:4" ht="15.75" customHeight="1">
      <c r="A10" s="141">
        <v>1</v>
      </c>
      <c r="B10" s="326" t="s">
        <v>561</v>
      </c>
      <c r="C10" s="141" t="s">
        <v>355</v>
      </c>
      <c r="D10" s="141"/>
    </row>
    <row r="11" spans="1:4" ht="15.75" customHeight="1">
      <c r="A11" s="141">
        <v>2</v>
      </c>
      <c r="B11" s="326" t="s">
        <v>562</v>
      </c>
      <c r="C11" s="141" t="s">
        <v>355</v>
      </c>
      <c r="D11" s="141"/>
    </row>
    <row r="12" spans="1:4" ht="15.75" customHeight="1">
      <c r="A12" s="141">
        <v>3</v>
      </c>
      <c r="B12" s="326" t="s">
        <v>563</v>
      </c>
      <c r="C12" s="141" t="s">
        <v>355</v>
      </c>
      <c r="D12" s="141"/>
    </row>
    <row r="13" spans="1:4" ht="15.75" customHeight="1">
      <c r="A13" s="141">
        <v>4</v>
      </c>
      <c r="B13" s="326" t="s">
        <v>564</v>
      </c>
      <c r="C13" s="141" t="s">
        <v>355</v>
      </c>
      <c r="D13" s="141"/>
    </row>
    <row r="14" spans="1:4" ht="33.75" customHeight="1">
      <c r="A14" s="141">
        <v>5</v>
      </c>
      <c r="B14" s="326" t="s">
        <v>565</v>
      </c>
      <c r="C14" s="141" t="s">
        <v>355</v>
      </c>
      <c r="D14" s="141"/>
    </row>
    <row r="15" spans="1:4" ht="35.25" customHeight="1">
      <c r="A15" s="141">
        <v>6</v>
      </c>
      <c r="B15" s="325" t="s">
        <v>566</v>
      </c>
      <c r="C15" s="141" t="s">
        <v>355</v>
      </c>
      <c r="D15" s="141"/>
    </row>
    <row r="16" spans="1:4" ht="15.75" customHeight="1">
      <c r="A16" s="141">
        <v>7</v>
      </c>
      <c r="B16" s="326" t="s">
        <v>567</v>
      </c>
      <c r="C16" s="141" t="s">
        <v>355</v>
      </c>
      <c r="D16" s="141"/>
    </row>
    <row r="17" spans="1:4" ht="40.5" customHeight="1">
      <c r="A17" s="141">
        <v>8</v>
      </c>
      <c r="B17" s="581" t="s">
        <v>585</v>
      </c>
      <c r="C17" s="582" t="s">
        <v>355</v>
      </c>
      <c r="D17" s="582"/>
    </row>
    <row r="18" spans="1:4" ht="21" customHeight="1">
      <c r="A18" s="141">
        <v>9</v>
      </c>
      <c r="B18" s="325" t="s">
        <v>327</v>
      </c>
      <c r="C18" s="40" t="s">
        <v>355</v>
      </c>
      <c r="D18" s="141"/>
    </row>
    <row r="19" spans="1:4" ht="27" customHeight="1">
      <c r="A19" s="141">
        <v>10</v>
      </c>
      <c r="B19" s="325" t="s">
        <v>586</v>
      </c>
      <c r="C19" s="40" t="s">
        <v>355</v>
      </c>
      <c r="D19" s="141"/>
    </row>
    <row r="20" spans="1:4" ht="21" customHeight="1">
      <c r="A20" s="141">
        <v>11</v>
      </c>
      <c r="B20" s="325" t="s">
        <v>182</v>
      </c>
      <c r="C20" s="40" t="s">
        <v>355</v>
      </c>
      <c r="D20" s="141"/>
    </row>
    <row r="21" spans="1:4" ht="30" customHeight="1">
      <c r="A21" s="143"/>
      <c r="B21" s="580" t="s">
        <v>568</v>
      </c>
      <c r="C21" s="143"/>
      <c r="D21" s="143"/>
    </row>
    <row r="22" spans="1:4" ht="12.75">
      <c r="A22" s="164"/>
      <c r="B22" s="165" t="s">
        <v>569</v>
      </c>
      <c r="C22" s="166"/>
      <c r="D22" s="167"/>
    </row>
    <row r="23" spans="1:4" ht="39.75" customHeight="1">
      <c r="A23" s="140" t="s">
        <v>337</v>
      </c>
      <c r="B23" s="140" t="s">
        <v>558</v>
      </c>
      <c r="C23" s="909" t="s">
        <v>570</v>
      </c>
      <c r="D23" s="910" t="s">
        <v>571</v>
      </c>
    </row>
    <row r="24" spans="1:4" ht="23.25">
      <c r="A24" s="145">
        <v>1</v>
      </c>
      <c r="B24" s="324" t="s">
        <v>31</v>
      </c>
      <c r="C24" s="324" t="s">
        <v>572</v>
      </c>
      <c r="D24" s="145"/>
    </row>
    <row r="25" spans="1:4" ht="22.5">
      <c r="A25" s="145">
        <v>2</v>
      </c>
      <c r="B25" s="325" t="s">
        <v>573</v>
      </c>
      <c r="C25" s="324" t="s">
        <v>572</v>
      </c>
      <c r="D25" s="328"/>
    </row>
    <row r="26" spans="1:3" ht="57" customHeight="1">
      <c r="A26" s="145">
        <v>3</v>
      </c>
      <c r="B26" s="325" t="s">
        <v>574</v>
      </c>
      <c r="C26" s="547" t="s">
        <v>199</v>
      </c>
    </row>
    <row r="27" spans="1:4" ht="48" customHeight="1">
      <c r="A27" s="145">
        <v>4</v>
      </c>
      <c r="B27" s="325" t="s">
        <v>575</v>
      </c>
      <c r="C27" s="325" t="s">
        <v>576</v>
      </c>
      <c r="D27" s="141"/>
    </row>
    <row r="28" spans="1:4" ht="49.5" customHeight="1">
      <c r="A28" s="145">
        <v>5</v>
      </c>
      <c r="B28" s="326" t="s">
        <v>577</v>
      </c>
      <c r="C28" s="326" t="s">
        <v>578</v>
      </c>
      <c r="D28" s="141"/>
    </row>
    <row r="29" spans="1:4" ht="22.5">
      <c r="A29" s="141">
        <v>6</v>
      </c>
      <c r="B29" s="326" t="s">
        <v>579</v>
      </c>
      <c r="C29" s="326" t="s">
        <v>572</v>
      </c>
      <c r="D29" s="141"/>
    </row>
    <row r="30" spans="2:4" ht="27" customHeight="1">
      <c r="B30" s="146"/>
      <c r="C30" s="584" t="s">
        <v>103</v>
      </c>
      <c r="D30" s="583"/>
    </row>
    <row r="31" ht="23.25">
      <c r="B31" s="585" t="s">
        <v>32</v>
      </c>
    </row>
  </sheetData>
  <mergeCells count="2">
    <mergeCell ref="C7:D7"/>
    <mergeCell ref="B4:D6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38"/>
  <sheetViews>
    <sheetView workbookViewId="0" topLeftCell="A1">
      <selection activeCell="I41" sqref="I41"/>
    </sheetView>
  </sheetViews>
  <sheetFormatPr defaultColWidth="9.00390625" defaultRowHeight="12.75"/>
  <cols>
    <col min="1" max="1" width="8.00390625" style="0" customWidth="1"/>
    <col min="2" max="2" width="31.375" style="0" customWidth="1"/>
    <col min="3" max="3" width="12.125" style="0" customWidth="1"/>
    <col min="4" max="4" width="13.00390625" style="0" customWidth="1"/>
    <col min="5" max="5" width="12.125" style="0" customWidth="1"/>
    <col min="6" max="6" width="13.00390625" style="0" customWidth="1"/>
    <col min="8" max="9" width="10.50390625" style="0" customWidth="1"/>
    <col min="10" max="10" width="11.125" style="0" customWidth="1"/>
  </cols>
  <sheetData>
    <row r="1" spans="1:10" ht="12.75">
      <c r="A1" s="330" t="s">
        <v>310</v>
      </c>
      <c r="C1" s="5"/>
      <c r="I1" s="5" t="s">
        <v>237</v>
      </c>
      <c r="J1" s="5"/>
    </row>
    <row r="2" spans="2:4" ht="17.25">
      <c r="B2" s="147" t="s">
        <v>580</v>
      </c>
      <c r="C2" s="142"/>
      <c r="D2" s="137"/>
    </row>
    <row r="3" spans="1:9" ht="12.75">
      <c r="A3" s="37"/>
      <c r="B3" s="37" t="s">
        <v>692</v>
      </c>
      <c r="C3" s="38"/>
      <c r="D3" s="38"/>
      <c r="E3" s="38"/>
      <c r="F3" s="38"/>
      <c r="G3" s="38"/>
      <c r="H3" s="42"/>
      <c r="I3" s="38"/>
    </row>
    <row r="4" spans="1:9" ht="12.75">
      <c r="A4" s="37"/>
      <c r="B4" s="333" t="s">
        <v>33</v>
      </c>
      <c r="C4" s="38"/>
      <c r="D4" s="38"/>
      <c r="E4" s="38"/>
      <c r="F4" s="38"/>
      <c r="G4" s="38"/>
      <c r="H4" s="42"/>
      <c r="I4" s="38"/>
    </row>
    <row r="5" spans="1:10" ht="36">
      <c r="A5" s="39" t="s">
        <v>376</v>
      </c>
      <c r="B5" s="39" t="s">
        <v>34</v>
      </c>
      <c r="C5" s="39" t="s">
        <v>405</v>
      </c>
      <c r="D5" s="39" t="s">
        <v>406</v>
      </c>
      <c r="E5" s="39" t="s">
        <v>688</v>
      </c>
      <c r="F5" s="39" t="s">
        <v>374</v>
      </c>
      <c r="G5" s="39" t="s">
        <v>341</v>
      </c>
      <c r="H5" s="39" t="s">
        <v>375</v>
      </c>
      <c r="I5" s="39" t="s">
        <v>689</v>
      </c>
      <c r="J5" s="39" t="s">
        <v>690</v>
      </c>
    </row>
    <row r="6" spans="1:10" ht="12.75">
      <c r="A6" s="334">
        <v>1</v>
      </c>
      <c r="B6" s="335"/>
      <c r="C6" s="335"/>
      <c r="D6" s="110"/>
      <c r="E6" s="110"/>
      <c r="F6" s="336"/>
      <c r="G6" s="337"/>
      <c r="H6" s="338">
        <f>F6*G6+F6</f>
        <v>0</v>
      </c>
      <c r="I6" s="338">
        <f>F6*E6</f>
        <v>0</v>
      </c>
      <c r="J6" s="338">
        <f>I6*G6+I6</f>
        <v>0</v>
      </c>
    </row>
    <row r="7" spans="1:10" ht="12.75">
      <c r="A7" s="334">
        <v>2</v>
      </c>
      <c r="B7" s="335"/>
      <c r="C7" s="335"/>
      <c r="D7" s="110"/>
      <c r="E7" s="110"/>
      <c r="F7" s="336"/>
      <c r="G7" s="337"/>
      <c r="H7" s="338">
        <f aca="true" t="shared" si="0" ref="H7:H29">F7*G7+F7</f>
        <v>0</v>
      </c>
      <c r="I7" s="338">
        <f aca="true" t="shared" si="1" ref="I7:I28">F7*E7</f>
        <v>0</v>
      </c>
      <c r="J7" s="338">
        <f aca="true" t="shared" si="2" ref="J7:J29">I7*G7+I7</f>
        <v>0</v>
      </c>
    </row>
    <row r="8" spans="1:10" ht="12.75">
      <c r="A8" s="334">
        <v>3</v>
      </c>
      <c r="B8" s="335"/>
      <c r="C8" s="335"/>
      <c r="D8" s="110"/>
      <c r="E8" s="110"/>
      <c r="F8" s="336"/>
      <c r="G8" s="337"/>
      <c r="H8" s="338">
        <f t="shared" si="0"/>
        <v>0</v>
      </c>
      <c r="I8" s="338">
        <f t="shared" si="1"/>
        <v>0</v>
      </c>
      <c r="J8" s="338">
        <f t="shared" si="2"/>
        <v>0</v>
      </c>
    </row>
    <row r="9" spans="1:10" ht="12.75">
      <c r="A9" s="334">
        <v>4</v>
      </c>
      <c r="B9" s="335"/>
      <c r="C9" s="335"/>
      <c r="D9" s="110"/>
      <c r="E9" s="110"/>
      <c r="F9" s="336"/>
      <c r="G9" s="337"/>
      <c r="H9" s="338">
        <f t="shared" si="0"/>
        <v>0</v>
      </c>
      <c r="I9" s="338">
        <f t="shared" si="1"/>
        <v>0</v>
      </c>
      <c r="J9" s="338">
        <f t="shared" si="2"/>
        <v>0</v>
      </c>
    </row>
    <row r="10" spans="1:10" ht="12.75">
      <c r="A10" s="334">
        <v>5</v>
      </c>
      <c r="B10" s="335"/>
      <c r="C10" s="335"/>
      <c r="D10" s="110"/>
      <c r="E10" s="110"/>
      <c r="F10" s="336"/>
      <c r="G10" s="337"/>
      <c r="H10" s="338">
        <f t="shared" si="0"/>
        <v>0</v>
      </c>
      <c r="I10" s="338">
        <f t="shared" si="1"/>
        <v>0</v>
      </c>
      <c r="J10" s="338">
        <f t="shared" si="2"/>
        <v>0</v>
      </c>
    </row>
    <row r="11" spans="1:10" ht="12.75">
      <c r="A11" s="334">
        <v>6</v>
      </c>
      <c r="B11" s="335"/>
      <c r="C11" s="335"/>
      <c r="D11" s="110"/>
      <c r="E11" s="110"/>
      <c r="F11" s="336"/>
      <c r="G11" s="337"/>
      <c r="H11" s="338">
        <f t="shared" si="0"/>
        <v>0</v>
      </c>
      <c r="I11" s="338">
        <f t="shared" si="1"/>
        <v>0</v>
      </c>
      <c r="J11" s="338">
        <f t="shared" si="2"/>
        <v>0</v>
      </c>
    </row>
    <row r="12" spans="1:10" ht="12.75">
      <c r="A12" s="334">
        <v>7</v>
      </c>
      <c r="B12" s="339"/>
      <c r="C12" s="335"/>
      <c r="D12" s="110"/>
      <c r="E12" s="340"/>
      <c r="F12" s="336"/>
      <c r="G12" s="341"/>
      <c r="H12" s="338">
        <f t="shared" si="0"/>
        <v>0</v>
      </c>
      <c r="I12" s="338">
        <f t="shared" si="1"/>
        <v>0</v>
      </c>
      <c r="J12" s="338">
        <f t="shared" si="2"/>
        <v>0</v>
      </c>
    </row>
    <row r="13" spans="1:10" ht="12.75">
      <c r="A13" s="334">
        <v>8</v>
      </c>
      <c r="B13" s="335"/>
      <c r="C13" s="335"/>
      <c r="D13" s="110"/>
      <c r="E13" s="110"/>
      <c r="F13" s="336"/>
      <c r="G13" s="337"/>
      <c r="H13" s="338">
        <f t="shared" si="0"/>
        <v>0</v>
      </c>
      <c r="I13" s="338">
        <f t="shared" si="1"/>
        <v>0</v>
      </c>
      <c r="J13" s="338">
        <f t="shared" si="2"/>
        <v>0</v>
      </c>
    </row>
    <row r="14" spans="1:10" ht="12.75">
      <c r="A14" s="334">
        <v>9</v>
      </c>
      <c r="B14" s="335"/>
      <c r="C14" s="335"/>
      <c r="D14" s="110"/>
      <c r="E14" s="110"/>
      <c r="F14" s="336"/>
      <c r="G14" s="337"/>
      <c r="H14" s="338">
        <f t="shared" si="0"/>
        <v>0</v>
      </c>
      <c r="I14" s="338">
        <f t="shared" si="1"/>
        <v>0</v>
      </c>
      <c r="J14" s="338">
        <f t="shared" si="2"/>
        <v>0</v>
      </c>
    </row>
    <row r="15" spans="1:10" ht="12.75">
      <c r="A15" s="334">
        <v>10</v>
      </c>
      <c r="B15" s="335"/>
      <c r="C15" s="335"/>
      <c r="D15" s="110"/>
      <c r="E15" s="110"/>
      <c r="F15" s="336"/>
      <c r="G15" s="337"/>
      <c r="H15" s="338">
        <f t="shared" si="0"/>
        <v>0</v>
      </c>
      <c r="I15" s="338">
        <f t="shared" si="1"/>
        <v>0</v>
      </c>
      <c r="J15" s="338">
        <f t="shared" si="2"/>
        <v>0</v>
      </c>
    </row>
    <row r="16" spans="1:10" ht="12.75">
      <c r="A16" s="334">
        <v>11</v>
      </c>
      <c r="B16" s="335"/>
      <c r="C16" s="335"/>
      <c r="D16" s="110"/>
      <c r="E16" s="110"/>
      <c r="F16" s="336"/>
      <c r="G16" s="337"/>
      <c r="H16" s="338">
        <f t="shared" si="0"/>
        <v>0</v>
      </c>
      <c r="I16" s="338">
        <f t="shared" si="1"/>
        <v>0</v>
      </c>
      <c r="J16" s="338">
        <f t="shared" si="2"/>
        <v>0</v>
      </c>
    </row>
    <row r="17" spans="1:10" ht="12.75">
      <c r="A17" s="334">
        <v>12</v>
      </c>
      <c r="B17" s="335"/>
      <c r="C17" s="335"/>
      <c r="D17" s="110"/>
      <c r="E17" s="110"/>
      <c r="F17" s="336"/>
      <c r="G17" s="337"/>
      <c r="H17" s="338">
        <f t="shared" si="0"/>
        <v>0</v>
      </c>
      <c r="I17" s="338">
        <f t="shared" si="1"/>
        <v>0</v>
      </c>
      <c r="J17" s="338">
        <f t="shared" si="2"/>
        <v>0</v>
      </c>
    </row>
    <row r="18" spans="1:10" ht="12.75">
      <c r="A18" s="334">
        <v>13</v>
      </c>
      <c r="B18" s="335"/>
      <c r="C18" s="335"/>
      <c r="D18" s="110"/>
      <c r="E18" s="110"/>
      <c r="F18" s="336"/>
      <c r="G18" s="337"/>
      <c r="H18" s="338">
        <f t="shared" si="0"/>
        <v>0</v>
      </c>
      <c r="I18" s="338">
        <f t="shared" si="1"/>
        <v>0</v>
      </c>
      <c r="J18" s="338">
        <f t="shared" si="2"/>
        <v>0</v>
      </c>
    </row>
    <row r="19" spans="1:10" ht="12.75">
      <c r="A19" s="334">
        <v>14</v>
      </c>
      <c r="B19" s="335"/>
      <c r="C19" s="335"/>
      <c r="D19" s="110"/>
      <c r="E19" s="110"/>
      <c r="F19" s="336"/>
      <c r="G19" s="337"/>
      <c r="H19" s="338">
        <f t="shared" si="0"/>
        <v>0</v>
      </c>
      <c r="I19" s="338">
        <f t="shared" si="1"/>
        <v>0</v>
      </c>
      <c r="J19" s="338">
        <f t="shared" si="2"/>
        <v>0</v>
      </c>
    </row>
    <row r="20" spans="1:10" ht="12.75">
      <c r="A20" s="334">
        <v>15</v>
      </c>
      <c r="B20" s="335"/>
      <c r="C20" s="335"/>
      <c r="D20" s="110"/>
      <c r="E20" s="110"/>
      <c r="F20" s="336"/>
      <c r="G20" s="337"/>
      <c r="H20" s="338">
        <f t="shared" si="0"/>
        <v>0</v>
      </c>
      <c r="I20" s="338">
        <f t="shared" si="1"/>
        <v>0</v>
      </c>
      <c r="J20" s="338">
        <f t="shared" si="2"/>
        <v>0</v>
      </c>
    </row>
    <row r="21" spans="1:10" ht="12.75">
      <c r="A21" s="334">
        <v>16</v>
      </c>
      <c r="B21" s="335"/>
      <c r="C21" s="335"/>
      <c r="D21" s="110"/>
      <c r="E21" s="110"/>
      <c r="F21" s="336"/>
      <c r="G21" s="337"/>
      <c r="H21" s="338">
        <f t="shared" si="0"/>
        <v>0</v>
      </c>
      <c r="I21" s="338">
        <f t="shared" si="1"/>
        <v>0</v>
      </c>
      <c r="J21" s="338">
        <f t="shared" si="2"/>
        <v>0</v>
      </c>
    </row>
    <row r="22" spans="1:10" ht="12.75">
      <c r="A22" s="334">
        <v>17</v>
      </c>
      <c r="B22" s="335"/>
      <c r="C22" s="335"/>
      <c r="D22" s="110"/>
      <c r="E22" s="110"/>
      <c r="F22" s="336"/>
      <c r="G22" s="337"/>
      <c r="H22" s="338">
        <f t="shared" si="0"/>
        <v>0</v>
      </c>
      <c r="I22" s="338">
        <f t="shared" si="1"/>
        <v>0</v>
      </c>
      <c r="J22" s="338">
        <f t="shared" si="2"/>
        <v>0</v>
      </c>
    </row>
    <row r="23" spans="1:10" ht="12.75">
      <c r="A23" s="334">
        <v>18</v>
      </c>
      <c r="B23" s="342"/>
      <c r="C23" s="342"/>
      <c r="D23" s="343"/>
      <c r="E23" s="343"/>
      <c r="F23" s="344"/>
      <c r="G23" s="345"/>
      <c r="H23" s="338">
        <f t="shared" si="0"/>
        <v>0</v>
      </c>
      <c r="I23" s="338">
        <f t="shared" si="1"/>
        <v>0</v>
      </c>
      <c r="J23" s="338">
        <f t="shared" si="2"/>
        <v>0</v>
      </c>
    </row>
    <row r="24" spans="1:10" ht="12.75">
      <c r="A24" s="334">
        <v>19</v>
      </c>
      <c r="B24" s="342"/>
      <c r="C24" s="342"/>
      <c r="D24" s="343"/>
      <c r="E24" s="343"/>
      <c r="F24" s="344"/>
      <c r="G24" s="345"/>
      <c r="H24" s="338">
        <f t="shared" si="0"/>
        <v>0</v>
      </c>
      <c r="I24" s="338">
        <f t="shared" si="1"/>
        <v>0</v>
      </c>
      <c r="J24" s="338">
        <f t="shared" si="2"/>
        <v>0</v>
      </c>
    </row>
    <row r="25" spans="1:10" ht="12.75">
      <c r="A25" s="334">
        <v>20</v>
      </c>
      <c r="B25" s="342"/>
      <c r="C25" s="342"/>
      <c r="D25" s="343"/>
      <c r="E25" s="343"/>
      <c r="F25" s="344"/>
      <c r="G25" s="345"/>
      <c r="H25" s="338">
        <f t="shared" si="0"/>
        <v>0</v>
      </c>
      <c r="I25" s="338">
        <f t="shared" si="1"/>
        <v>0</v>
      </c>
      <c r="J25" s="338">
        <f t="shared" si="2"/>
        <v>0</v>
      </c>
    </row>
    <row r="26" spans="1:10" ht="12.75">
      <c r="A26" s="334">
        <v>21</v>
      </c>
      <c r="B26" s="342"/>
      <c r="C26" s="342"/>
      <c r="D26" s="343"/>
      <c r="E26" s="343"/>
      <c r="F26" s="344"/>
      <c r="G26" s="345"/>
      <c r="H26" s="338">
        <f t="shared" si="0"/>
        <v>0</v>
      </c>
      <c r="I26" s="338">
        <f t="shared" si="1"/>
        <v>0</v>
      </c>
      <c r="J26" s="338">
        <f t="shared" si="2"/>
        <v>0</v>
      </c>
    </row>
    <row r="27" spans="1:10" ht="12.75">
      <c r="A27" s="334">
        <v>22</v>
      </c>
      <c r="B27" s="342"/>
      <c r="C27" s="342"/>
      <c r="D27" s="343"/>
      <c r="E27" s="343"/>
      <c r="F27" s="344"/>
      <c r="G27" s="345"/>
      <c r="H27" s="338">
        <f t="shared" si="0"/>
        <v>0</v>
      </c>
      <c r="I27" s="338">
        <f t="shared" si="1"/>
        <v>0</v>
      </c>
      <c r="J27" s="338">
        <f t="shared" si="2"/>
        <v>0</v>
      </c>
    </row>
    <row r="28" spans="1:10" ht="12.75">
      <c r="A28" s="334">
        <v>23</v>
      </c>
      <c r="B28" s="342"/>
      <c r="C28" s="342"/>
      <c r="D28" s="343"/>
      <c r="E28" s="343"/>
      <c r="F28" s="344"/>
      <c r="G28" s="345"/>
      <c r="H28" s="338">
        <f t="shared" si="0"/>
        <v>0</v>
      </c>
      <c r="I28" s="338">
        <f t="shared" si="1"/>
        <v>0</v>
      </c>
      <c r="J28" s="338">
        <f t="shared" si="2"/>
        <v>0</v>
      </c>
    </row>
    <row r="29" spans="1:10" ht="12.75">
      <c r="A29" s="334">
        <v>24</v>
      </c>
      <c r="B29" s="342"/>
      <c r="C29" s="342"/>
      <c r="D29" s="343"/>
      <c r="E29" s="343"/>
      <c r="F29" s="344"/>
      <c r="G29" s="345"/>
      <c r="H29" s="338">
        <f t="shared" si="0"/>
        <v>0</v>
      </c>
      <c r="I29" s="338">
        <f>F29*E29</f>
        <v>0</v>
      </c>
      <c r="J29" s="338">
        <f t="shared" si="2"/>
        <v>0</v>
      </c>
    </row>
    <row r="30" spans="1:10" ht="12.75">
      <c r="A30" s="938" t="s">
        <v>581</v>
      </c>
      <c r="B30" s="939"/>
      <c r="C30" s="939"/>
      <c r="D30" s="939"/>
      <c r="E30" s="939"/>
      <c r="F30" s="939"/>
      <c r="G30" s="939"/>
      <c r="H30" s="940"/>
      <c r="I30" s="346">
        <f>SUM(I6:I29)</f>
        <v>0</v>
      </c>
      <c r="J30" s="346">
        <f>SUM(J6:J29)</f>
        <v>0</v>
      </c>
    </row>
    <row r="31" spans="1:10" ht="12.75">
      <c r="A31" s="347"/>
      <c r="B31" s="347"/>
      <c r="C31" s="347"/>
      <c r="D31" s="347"/>
      <c r="E31" s="347"/>
      <c r="F31" s="347"/>
      <c r="G31" s="347"/>
      <c r="H31" s="347"/>
      <c r="I31" s="348" t="s">
        <v>603</v>
      </c>
      <c r="J31" s="349">
        <f>J30-I30</f>
        <v>0</v>
      </c>
    </row>
    <row r="32" spans="2:10" ht="24" customHeight="1">
      <c r="B32" s="941" t="s">
        <v>245</v>
      </c>
      <c r="C32" s="941"/>
      <c r="D32" s="941"/>
      <c r="E32" s="941"/>
      <c r="F32" s="941"/>
      <c r="G32" s="941"/>
      <c r="H32" s="941"/>
      <c r="I32" s="84"/>
      <c r="J32" s="84"/>
    </row>
    <row r="33" spans="1:6" ht="12.75">
      <c r="A33" s="331" t="s">
        <v>691</v>
      </c>
      <c r="D33" s="72" t="s">
        <v>313</v>
      </c>
      <c r="E33" s="72" t="s">
        <v>314</v>
      </c>
      <c r="F33" s="133" t="s">
        <v>315</v>
      </c>
    </row>
    <row r="34" spans="2:6" ht="12.75">
      <c r="B34" s="331" t="s">
        <v>582</v>
      </c>
      <c r="D34" s="68">
        <f>I30</f>
        <v>0</v>
      </c>
      <c r="E34" s="68">
        <f>J30</f>
        <v>0</v>
      </c>
      <c r="F34" s="81">
        <f>E34-D34</f>
        <v>0</v>
      </c>
    </row>
    <row r="35" spans="2:6" ht="12.75">
      <c r="B35" s="331" t="s">
        <v>243</v>
      </c>
      <c r="D35" s="68">
        <f>D37*24</f>
        <v>0</v>
      </c>
      <c r="E35" s="68">
        <f>E37*24</f>
        <v>0</v>
      </c>
      <c r="F35" s="81">
        <f>E35-D35</f>
        <v>0</v>
      </c>
    </row>
    <row r="36" spans="2:6" ht="12.75">
      <c r="B36" s="331" t="s">
        <v>413</v>
      </c>
      <c r="D36" s="81">
        <f>SUM(D34:D35)</f>
        <v>0</v>
      </c>
      <c r="E36" s="81">
        <f>SUM(E34:E35)</f>
        <v>0</v>
      </c>
      <c r="F36" s="81">
        <f>E36-D36</f>
        <v>0</v>
      </c>
    </row>
    <row r="37" spans="2:6" ht="12.75">
      <c r="B37" s="331" t="s">
        <v>244</v>
      </c>
      <c r="D37" s="837"/>
      <c r="E37" s="81">
        <f>D37*(100+D38)%</f>
        <v>0</v>
      </c>
      <c r="F37" s="81">
        <f>E37-D37</f>
        <v>0</v>
      </c>
    </row>
    <row r="38" spans="3:4" ht="23.25">
      <c r="C38" s="838" t="s">
        <v>213</v>
      </c>
      <c r="D38" s="839"/>
    </row>
  </sheetData>
  <mergeCells count="2">
    <mergeCell ref="A30:H30"/>
    <mergeCell ref="B32:H32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0">
      <selection activeCell="J23" sqref="J23:J24"/>
    </sheetView>
  </sheetViews>
  <sheetFormatPr defaultColWidth="9.00390625" defaultRowHeight="12.75"/>
  <cols>
    <col min="1" max="1" width="4.50390625" style="0" customWidth="1"/>
    <col min="10" max="10" width="34.625" style="0" customWidth="1"/>
  </cols>
  <sheetData>
    <row r="1" spans="1:8" ht="12.75">
      <c r="A1" s="586"/>
      <c r="B1" s="586"/>
      <c r="C1" s="586"/>
      <c r="D1" s="586"/>
      <c r="E1" s="586"/>
      <c r="G1" s="586"/>
      <c r="H1" s="587" t="s">
        <v>237</v>
      </c>
    </row>
    <row r="2" spans="1:8" ht="13.5">
      <c r="A2" s="586"/>
      <c r="B2" s="642" t="s">
        <v>312</v>
      </c>
      <c r="C2" s="586"/>
      <c r="D2" s="586"/>
      <c r="E2" s="586"/>
      <c r="F2" s="586"/>
      <c r="G2" s="586"/>
      <c r="H2" s="586"/>
    </row>
    <row r="3" spans="1:8" ht="13.5">
      <c r="A3" s="586"/>
      <c r="B3" s="642"/>
      <c r="C3" s="586"/>
      <c r="D3" s="586"/>
      <c r="E3" s="586"/>
      <c r="F3" s="586"/>
      <c r="G3" s="586"/>
      <c r="H3" s="586"/>
    </row>
    <row r="4" spans="1:8" ht="13.5">
      <c r="A4" s="586"/>
      <c r="B4" s="588" t="s">
        <v>192</v>
      </c>
      <c r="C4" s="586"/>
      <c r="D4" s="586"/>
      <c r="E4" s="586"/>
      <c r="F4" s="586"/>
      <c r="G4" s="586"/>
      <c r="H4" s="586"/>
    </row>
    <row r="5" spans="1:8" ht="12.75">
      <c r="A5" s="589" t="s">
        <v>451</v>
      </c>
      <c r="C5" s="586"/>
      <c r="D5" s="586"/>
      <c r="E5" s="586"/>
      <c r="F5" s="586"/>
      <c r="G5" s="586"/>
      <c r="H5" s="586"/>
    </row>
    <row r="6" spans="1:8" ht="12.75">
      <c r="A6" s="586"/>
      <c r="B6" s="590" t="s">
        <v>35</v>
      </c>
      <c r="C6" s="586"/>
      <c r="D6" s="586"/>
      <c r="E6" s="586"/>
      <c r="F6" s="586"/>
      <c r="G6" s="586"/>
      <c r="H6" s="586"/>
    </row>
    <row r="7" spans="1:8" ht="12.75">
      <c r="A7" s="591"/>
      <c r="B7" s="592"/>
      <c r="C7" s="592"/>
      <c r="D7" s="592"/>
      <c r="E7" s="592"/>
      <c r="F7" s="592"/>
      <c r="G7" s="592"/>
      <c r="H7" s="592"/>
    </row>
    <row r="8" spans="1:10" ht="36">
      <c r="A8" s="641" t="s">
        <v>376</v>
      </c>
      <c r="B8" s="947" t="s">
        <v>452</v>
      </c>
      <c r="C8" s="948"/>
      <c r="D8" s="948"/>
      <c r="E8" s="948"/>
      <c r="F8" s="948"/>
      <c r="G8" s="948"/>
      <c r="H8" s="948"/>
      <c r="I8" s="640" t="s">
        <v>57</v>
      </c>
      <c r="J8" s="640" t="s">
        <v>193</v>
      </c>
    </row>
    <row r="9" spans="1:10" ht="15">
      <c r="A9" s="594"/>
      <c r="B9" s="942" t="s">
        <v>36</v>
      </c>
      <c r="C9" s="943"/>
      <c r="D9" s="943"/>
      <c r="E9" s="943"/>
      <c r="F9" s="943"/>
      <c r="G9" s="943"/>
      <c r="H9" s="943"/>
      <c r="I9" s="2" t="s">
        <v>95</v>
      </c>
      <c r="J9" s="2"/>
    </row>
    <row r="10" spans="1:10" ht="17.25" customHeight="1">
      <c r="A10" s="741">
        <v>1</v>
      </c>
      <c r="B10" s="944" t="s">
        <v>37</v>
      </c>
      <c r="C10" s="945"/>
      <c r="D10" s="945"/>
      <c r="E10" s="945"/>
      <c r="F10" s="945"/>
      <c r="G10" s="945"/>
      <c r="H10" s="946"/>
      <c r="I10" s="742"/>
      <c r="J10" s="742"/>
    </row>
    <row r="11" spans="1:10" ht="27.75" customHeight="1">
      <c r="A11" s="741">
        <v>2</v>
      </c>
      <c r="B11" s="959" t="s">
        <v>453</v>
      </c>
      <c r="C11" s="960"/>
      <c r="D11" s="960"/>
      <c r="E11" s="960"/>
      <c r="F11" s="960"/>
      <c r="G11" s="960"/>
      <c r="H11" s="961"/>
      <c r="I11" s="742"/>
      <c r="J11" s="742"/>
    </row>
    <row r="12" spans="1:10" ht="31.5" customHeight="1">
      <c r="A12" s="741">
        <v>3</v>
      </c>
      <c r="B12" s="959" t="s">
        <v>454</v>
      </c>
      <c r="C12" s="960"/>
      <c r="D12" s="960"/>
      <c r="E12" s="960"/>
      <c r="F12" s="960"/>
      <c r="G12" s="960"/>
      <c r="H12" s="961"/>
      <c r="I12" s="742"/>
      <c r="J12" s="742"/>
    </row>
    <row r="13" spans="1:10" ht="12.75">
      <c r="A13" s="949">
        <v>4</v>
      </c>
      <c r="B13" s="950" t="s">
        <v>455</v>
      </c>
      <c r="C13" s="951"/>
      <c r="D13" s="951"/>
      <c r="E13" s="951"/>
      <c r="F13" s="951"/>
      <c r="G13" s="951"/>
      <c r="H13" s="952"/>
      <c r="I13" s="974"/>
      <c r="J13" s="974"/>
    </row>
    <row r="14" spans="1:10" ht="9" customHeight="1">
      <c r="A14" s="949"/>
      <c r="B14" s="953"/>
      <c r="C14" s="954"/>
      <c r="D14" s="954"/>
      <c r="E14" s="954"/>
      <c r="F14" s="954"/>
      <c r="G14" s="954"/>
      <c r="H14" s="955"/>
      <c r="I14" s="976"/>
      <c r="J14" s="976"/>
    </row>
    <row r="15" spans="1:10" ht="12.75" hidden="1">
      <c r="A15" s="949"/>
      <c r="B15" s="956"/>
      <c r="C15" s="957"/>
      <c r="D15" s="957"/>
      <c r="E15" s="957"/>
      <c r="F15" s="957"/>
      <c r="G15" s="957"/>
      <c r="H15" s="958"/>
      <c r="I15" s="975"/>
      <c r="J15" s="975"/>
    </row>
    <row r="16" spans="1:10" ht="12.75">
      <c r="A16" s="949">
        <v>5</v>
      </c>
      <c r="B16" s="963" t="s">
        <v>456</v>
      </c>
      <c r="C16" s="964"/>
      <c r="D16" s="964"/>
      <c r="E16" s="964"/>
      <c r="F16" s="964"/>
      <c r="G16" s="964"/>
      <c r="H16" s="964"/>
      <c r="I16" s="974"/>
      <c r="J16" s="974"/>
    </row>
    <row r="17" spans="1:10" ht="12.75">
      <c r="A17" s="949"/>
      <c r="B17" s="964"/>
      <c r="C17" s="964"/>
      <c r="D17" s="964"/>
      <c r="E17" s="964"/>
      <c r="F17" s="964"/>
      <c r="G17" s="964"/>
      <c r="H17" s="964"/>
      <c r="I17" s="976"/>
      <c r="J17" s="976"/>
    </row>
    <row r="18" spans="1:11" ht="6" customHeight="1">
      <c r="A18" s="949"/>
      <c r="B18" s="965"/>
      <c r="C18" s="965"/>
      <c r="D18" s="965"/>
      <c r="E18" s="965"/>
      <c r="F18" s="965"/>
      <c r="G18" s="965"/>
      <c r="H18" s="965"/>
      <c r="I18" s="975"/>
      <c r="J18" s="975"/>
      <c r="K18" s="3"/>
    </row>
    <row r="19" spans="1:10" ht="12.75">
      <c r="A19" s="962">
        <v>6</v>
      </c>
      <c r="B19" s="963" t="s">
        <v>38</v>
      </c>
      <c r="C19" s="964"/>
      <c r="D19" s="964"/>
      <c r="E19" s="964"/>
      <c r="F19" s="964"/>
      <c r="G19" s="964"/>
      <c r="H19" s="964"/>
      <c r="I19" s="974"/>
      <c r="J19" s="974"/>
    </row>
    <row r="20" spans="1:10" ht="27.75" customHeight="1">
      <c r="A20" s="962"/>
      <c r="B20" s="964"/>
      <c r="C20" s="964"/>
      <c r="D20" s="964"/>
      <c r="E20" s="964"/>
      <c r="F20" s="964"/>
      <c r="G20" s="964"/>
      <c r="H20" s="964"/>
      <c r="I20" s="975"/>
      <c r="J20" s="975"/>
    </row>
    <row r="21" spans="1:10" ht="12.75">
      <c r="A21" s="949">
        <v>7</v>
      </c>
      <c r="B21" s="963" t="s">
        <v>39</v>
      </c>
      <c r="C21" s="964"/>
      <c r="D21" s="964"/>
      <c r="E21" s="964"/>
      <c r="F21" s="964"/>
      <c r="G21" s="964"/>
      <c r="H21" s="964"/>
      <c r="I21" s="974"/>
      <c r="J21" s="974"/>
    </row>
    <row r="22" spans="1:10" ht="19.5" customHeight="1">
      <c r="A22" s="949"/>
      <c r="B22" s="964"/>
      <c r="C22" s="964"/>
      <c r="D22" s="964"/>
      <c r="E22" s="964"/>
      <c r="F22" s="964"/>
      <c r="G22" s="964"/>
      <c r="H22" s="964"/>
      <c r="I22" s="975"/>
      <c r="J22" s="975"/>
    </row>
    <row r="23" spans="1:10" ht="12.75">
      <c r="A23" s="949">
        <v>8</v>
      </c>
      <c r="B23" s="963" t="s">
        <v>40</v>
      </c>
      <c r="C23" s="964"/>
      <c r="D23" s="964"/>
      <c r="E23" s="964"/>
      <c r="F23" s="964"/>
      <c r="G23" s="964"/>
      <c r="H23" s="964"/>
      <c r="I23" s="974"/>
      <c r="J23" s="974"/>
    </row>
    <row r="24" spans="1:10" ht="25.5" customHeight="1">
      <c r="A24" s="949"/>
      <c r="B24" s="964"/>
      <c r="C24" s="964"/>
      <c r="D24" s="964"/>
      <c r="E24" s="964"/>
      <c r="F24" s="964"/>
      <c r="G24" s="964"/>
      <c r="H24" s="964"/>
      <c r="I24" s="975"/>
      <c r="J24" s="975"/>
    </row>
    <row r="25" spans="1:10" ht="12.75">
      <c r="A25" s="949">
        <v>9</v>
      </c>
      <c r="B25" s="963" t="s">
        <v>41</v>
      </c>
      <c r="C25" s="964"/>
      <c r="D25" s="964"/>
      <c r="E25" s="964"/>
      <c r="F25" s="964"/>
      <c r="G25" s="964"/>
      <c r="H25" s="964"/>
      <c r="I25" s="974"/>
      <c r="J25" s="974"/>
    </row>
    <row r="26" spans="1:10" ht="20.25" customHeight="1">
      <c r="A26" s="949"/>
      <c r="B26" s="964"/>
      <c r="C26" s="964"/>
      <c r="D26" s="964"/>
      <c r="E26" s="964"/>
      <c r="F26" s="964"/>
      <c r="G26" s="964"/>
      <c r="H26" s="964"/>
      <c r="I26" s="975"/>
      <c r="J26" s="975"/>
    </row>
    <row r="27" spans="1:10" ht="27" customHeight="1">
      <c r="A27" s="741">
        <v>10</v>
      </c>
      <c r="B27" s="963" t="s">
        <v>457</v>
      </c>
      <c r="C27" s="964"/>
      <c r="D27" s="964"/>
      <c r="E27" s="964"/>
      <c r="F27" s="964"/>
      <c r="G27" s="964"/>
      <c r="H27" s="964"/>
      <c r="I27" s="742"/>
      <c r="J27" s="742"/>
    </row>
    <row r="28" spans="1:10" ht="12.75">
      <c r="A28" s="962">
        <v>11</v>
      </c>
      <c r="B28" s="963" t="s">
        <v>42</v>
      </c>
      <c r="C28" s="964"/>
      <c r="D28" s="964"/>
      <c r="E28" s="964"/>
      <c r="F28" s="964"/>
      <c r="G28" s="964"/>
      <c r="H28" s="964"/>
      <c r="I28" s="974"/>
      <c r="J28" s="974"/>
    </row>
    <row r="29" spans="1:10" ht="21" customHeight="1">
      <c r="A29" s="962"/>
      <c r="B29" s="964"/>
      <c r="C29" s="964"/>
      <c r="D29" s="964"/>
      <c r="E29" s="964"/>
      <c r="F29" s="964"/>
      <c r="G29" s="964"/>
      <c r="H29" s="964"/>
      <c r="I29" s="975"/>
      <c r="J29" s="975"/>
    </row>
    <row r="30" spans="1:10" ht="12.75">
      <c r="A30" s="962">
        <v>12</v>
      </c>
      <c r="B30" s="963" t="s">
        <v>458</v>
      </c>
      <c r="C30" s="964"/>
      <c r="D30" s="964"/>
      <c r="E30" s="964"/>
      <c r="F30" s="964"/>
      <c r="G30" s="964"/>
      <c r="H30" s="964"/>
      <c r="I30" s="974"/>
      <c r="J30" s="974"/>
    </row>
    <row r="31" spans="1:10" ht="29.25" customHeight="1">
      <c r="A31" s="962"/>
      <c r="B31" s="964"/>
      <c r="C31" s="964"/>
      <c r="D31" s="964"/>
      <c r="E31" s="964"/>
      <c r="F31" s="964"/>
      <c r="G31" s="964"/>
      <c r="H31" s="964"/>
      <c r="I31" s="975"/>
      <c r="J31" s="975"/>
    </row>
    <row r="32" spans="1:10" ht="30" customHeight="1">
      <c r="A32" s="962">
        <v>13</v>
      </c>
      <c r="B32" s="963" t="s">
        <v>459</v>
      </c>
      <c r="C32" s="964"/>
      <c r="D32" s="964"/>
      <c r="E32" s="964"/>
      <c r="F32" s="964"/>
      <c r="G32" s="964"/>
      <c r="H32" s="964"/>
      <c r="I32" s="974"/>
      <c r="J32" s="974"/>
    </row>
    <row r="33" spans="1:10" ht="0.75" customHeight="1">
      <c r="A33" s="962"/>
      <c r="B33" s="964"/>
      <c r="C33" s="964"/>
      <c r="D33" s="964"/>
      <c r="E33" s="964"/>
      <c r="F33" s="964"/>
      <c r="G33" s="964"/>
      <c r="H33" s="964"/>
      <c r="I33" s="975"/>
      <c r="J33" s="975"/>
    </row>
    <row r="34" spans="1:10" ht="19.5" customHeight="1">
      <c r="A34" s="743">
        <v>14</v>
      </c>
      <c r="B34" s="963" t="s">
        <v>43</v>
      </c>
      <c r="C34" s="964"/>
      <c r="D34" s="964"/>
      <c r="E34" s="964"/>
      <c r="F34" s="964"/>
      <c r="G34" s="964"/>
      <c r="H34" s="964"/>
      <c r="I34" s="742"/>
      <c r="J34" s="742"/>
    </row>
    <row r="35" spans="1:10" ht="12.75">
      <c r="A35" s="743">
        <v>15</v>
      </c>
      <c r="B35" s="977" t="s">
        <v>44</v>
      </c>
      <c r="C35" s="960"/>
      <c r="D35" s="960"/>
      <c r="E35" s="960"/>
      <c r="F35" s="960"/>
      <c r="G35" s="960"/>
      <c r="H35" s="961"/>
      <c r="I35" s="742"/>
      <c r="J35" s="742"/>
    </row>
    <row r="36" spans="1:10" ht="12.75">
      <c r="A36" s="743">
        <v>16</v>
      </c>
      <c r="B36" s="977" t="s">
        <v>45</v>
      </c>
      <c r="C36" s="960"/>
      <c r="D36" s="960"/>
      <c r="E36" s="960"/>
      <c r="F36" s="960"/>
      <c r="G36" s="960"/>
      <c r="H36" s="961"/>
      <c r="I36" s="742"/>
      <c r="J36" s="742"/>
    </row>
    <row r="37" spans="1:10" ht="12.75">
      <c r="A37" s="743">
        <v>17</v>
      </c>
      <c r="B37" s="963" t="s">
        <v>46</v>
      </c>
      <c r="C37" s="964"/>
      <c r="D37" s="964"/>
      <c r="E37" s="964"/>
      <c r="F37" s="964"/>
      <c r="G37" s="964"/>
      <c r="H37" s="964"/>
      <c r="I37" s="742"/>
      <c r="J37" s="742"/>
    </row>
    <row r="38" spans="1:10" ht="12.75">
      <c r="A38" s="962">
        <v>18</v>
      </c>
      <c r="B38" s="950" t="s">
        <v>47</v>
      </c>
      <c r="C38" s="966"/>
      <c r="D38" s="966"/>
      <c r="E38" s="966"/>
      <c r="F38" s="966"/>
      <c r="G38" s="966"/>
      <c r="H38" s="967"/>
      <c r="I38" s="974"/>
      <c r="J38" s="974"/>
    </row>
    <row r="39" spans="1:10" ht="12.75">
      <c r="A39" s="962"/>
      <c r="B39" s="968"/>
      <c r="C39" s="969"/>
      <c r="D39" s="969"/>
      <c r="E39" s="969"/>
      <c r="F39" s="969"/>
      <c r="G39" s="969"/>
      <c r="H39" s="970"/>
      <c r="I39" s="976"/>
      <c r="J39" s="976"/>
    </row>
    <row r="40" spans="1:10" ht="6" customHeight="1">
      <c r="A40" s="962"/>
      <c r="B40" s="971"/>
      <c r="C40" s="972"/>
      <c r="D40" s="972"/>
      <c r="E40" s="972"/>
      <c r="F40" s="972"/>
      <c r="G40" s="972"/>
      <c r="H40" s="973"/>
      <c r="I40" s="975"/>
      <c r="J40" s="975"/>
    </row>
    <row r="41" spans="1:10" ht="12.75">
      <c r="A41" s="743">
        <v>19</v>
      </c>
      <c r="B41" s="977" t="s">
        <v>48</v>
      </c>
      <c r="C41" s="960"/>
      <c r="D41" s="960"/>
      <c r="E41" s="960"/>
      <c r="F41" s="960"/>
      <c r="G41" s="960"/>
      <c r="H41" s="961"/>
      <c r="I41" s="742"/>
      <c r="J41" s="742"/>
    </row>
    <row r="42" spans="1:10" ht="12.75">
      <c r="A42" s="743">
        <v>20</v>
      </c>
      <c r="B42" s="977" t="s">
        <v>460</v>
      </c>
      <c r="C42" s="978"/>
      <c r="D42" s="978"/>
      <c r="E42" s="978"/>
      <c r="F42" s="978"/>
      <c r="G42" s="978"/>
      <c r="H42" s="979"/>
      <c r="I42" s="742"/>
      <c r="J42" s="742"/>
    </row>
    <row r="43" spans="1:10" ht="27.75" customHeight="1">
      <c r="A43" s="743">
        <v>21</v>
      </c>
      <c r="B43" s="963" t="s">
        <v>49</v>
      </c>
      <c r="C43" s="964"/>
      <c r="D43" s="964"/>
      <c r="E43" s="964"/>
      <c r="F43" s="964"/>
      <c r="G43" s="964"/>
      <c r="H43" s="964"/>
      <c r="I43" s="742"/>
      <c r="J43" s="742"/>
    </row>
    <row r="44" spans="1:10" ht="12.75">
      <c r="A44" s="743"/>
      <c r="B44" s="950"/>
      <c r="C44" s="980"/>
      <c r="D44" s="980"/>
      <c r="E44" s="980"/>
      <c r="F44" s="980"/>
      <c r="G44" s="980"/>
      <c r="H44" s="980"/>
      <c r="I44" s="742"/>
      <c r="J44" s="742"/>
    </row>
    <row r="45" spans="1:10" ht="15">
      <c r="A45" s="743"/>
      <c r="B45" s="981" t="s">
        <v>50</v>
      </c>
      <c r="C45" s="982"/>
      <c r="D45" s="982"/>
      <c r="E45" s="982"/>
      <c r="F45" s="982"/>
      <c r="G45" s="982"/>
      <c r="H45" s="982"/>
      <c r="I45" s="742"/>
      <c r="J45" s="742"/>
    </row>
    <row r="46" spans="1:10" ht="12.75">
      <c r="A46" s="743">
        <v>22</v>
      </c>
      <c r="B46" s="977" t="s">
        <v>51</v>
      </c>
      <c r="C46" s="983"/>
      <c r="D46" s="983"/>
      <c r="E46" s="983"/>
      <c r="F46" s="983"/>
      <c r="G46" s="983"/>
      <c r="H46" s="984"/>
      <c r="I46" s="742"/>
      <c r="J46" s="742"/>
    </row>
    <row r="47" spans="1:10" ht="12.75">
      <c r="A47" s="743">
        <v>23</v>
      </c>
      <c r="B47" s="977" t="s">
        <v>461</v>
      </c>
      <c r="C47" s="983"/>
      <c r="D47" s="983"/>
      <c r="E47" s="983"/>
      <c r="F47" s="983"/>
      <c r="G47" s="983"/>
      <c r="H47" s="984"/>
      <c r="I47" s="742"/>
      <c r="J47" s="742"/>
    </row>
    <row r="48" spans="1:10" ht="12.75">
      <c r="A48" s="743">
        <v>24</v>
      </c>
      <c r="B48" s="977" t="s">
        <v>462</v>
      </c>
      <c r="C48" s="983"/>
      <c r="D48" s="983"/>
      <c r="E48" s="983"/>
      <c r="F48" s="983"/>
      <c r="G48" s="983"/>
      <c r="H48" s="984"/>
      <c r="I48" s="742"/>
      <c r="J48" s="742"/>
    </row>
    <row r="49" spans="1:10" ht="12.75">
      <c r="A49" s="743">
        <v>25</v>
      </c>
      <c r="B49" s="977" t="s">
        <v>44</v>
      </c>
      <c r="C49" s="983"/>
      <c r="D49" s="983"/>
      <c r="E49" s="983"/>
      <c r="F49" s="983"/>
      <c r="G49" s="983"/>
      <c r="H49" s="984"/>
      <c r="I49" s="742"/>
      <c r="J49" s="742"/>
    </row>
    <row r="50" spans="1:8" ht="12.75">
      <c r="A50" s="593"/>
      <c r="B50" s="596"/>
      <c r="C50" s="549"/>
      <c r="D50" s="549"/>
      <c r="E50" s="549"/>
      <c r="F50" s="549"/>
      <c r="G50" s="549"/>
      <c r="H50" s="549"/>
    </row>
    <row r="51" spans="1:8" ht="12.75">
      <c r="A51" s="593"/>
      <c r="B51" s="985" t="s">
        <v>52</v>
      </c>
      <c r="C51" s="985"/>
      <c r="D51" s="985"/>
      <c r="E51" s="985"/>
      <c r="F51" s="985"/>
      <c r="G51" s="985"/>
      <c r="H51" s="985"/>
    </row>
    <row r="52" spans="1:8" ht="12.75">
      <c r="A52" s="593"/>
      <c r="B52" s="985"/>
      <c r="C52" s="985"/>
      <c r="D52" s="985"/>
      <c r="E52" s="985"/>
      <c r="F52" s="985"/>
      <c r="G52" s="985"/>
      <c r="H52" s="985"/>
    </row>
    <row r="53" spans="1:8" ht="12.75">
      <c r="A53" s="986"/>
      <c r="B53" s="987" t="s">
        <v>194</v>
      </c>
      <c r="C53" s="987"/>
      <c r="D53" s="987"/>
      <c r="E53" s="987"/>
      <c r="F53" s="987"/>
      <c r="G53" s="987"/>
      <c r="H53" s="987"/>
    </row>
    <row r="54" spans="1:8" ht="12.75">
      <c r="A54" s="986"/>
      <c r="B54" s="987"/>
      <c r="C54" s="987"/>
      <c r="D54" s="987"/>
      <c r="E54" s="987"/>
      <c r="F54" s="987"/>
      <c r="G54" s="987"/>
      <c r="H54" s="987"/>
    </row>
    <row r="55" spans="1:8" ht="12.75">
      <c r="A55" s="988"/>
      <c r="B55" s="987"/>
      <c r="C55" s="987"/>
      <c r="D55" s="987"/>
      <c r="E55" s="987"/>
      <c r="F55" s="987"/>
      <c r="G55" s="987"/>
      <c r="H55" s="987"/>
    </row>
    <row r="56" spans="1:8" ht="12.75">
      <c r="A56" s="988"/>
      <c r="B56" s="987"/>
      <c r="C56" s="987"/>
      <c r="D56" s="987"/>
      <c r="E56" s="987"/>
      <c r="F56" s="987"/>
      <c r="G56" s="987"/>
      <c r="H56" s="987"/>
    </row>
  </sheetData>
  <mergeCells count="63">
    <mergeCell ref="B49:H49"/>
    <mergeCell ref="B51:H52"/>
    <mergeCell ref="A53:A54"/>
    <mergeCell ref="B53:H56"/>
    <mergeCell ref="A55:A56"/>
    <mergeCell ref="B45:H45"/>
    <mergeCell ref="B46:H46"/>
    <mergeCell ref="B47:H47"/>
    <mergeCell ref="B48:H48"/>
    <mergeCell ref="B43:H43"/>
    <mergeCell ref="B44:H44"/>
    <mergeCell ref="I13:I15"/>
    <mergeCell ref="J13:J15"/>
    <mergeCell ref="I16:I18"/>
    <mergeCell ref="J16:J18"/>
    <mergeCell ref="I19:I20"/>
    <mergeCell ref="I21:I22"/>
    <mergeCell ref="J19:J20"/>
    <mergeCell ref="J21:J22"/>
    <mergeCell ref="B41:H41"/>
    <mergeCell ref="B42:H42"/>
    <mergeCell ref="I23:I24"/>
    <mergeCell ref="J23:J24"/>
    <mergeCell ref="I25:I26"/>
    <mergeCell ref="J25:J26"/>
    <mergeCell ref="I28:I29"/>
    <mergeCell ref="J28:J29"/>
    <mergeCell ref="I30:I31"/>
    <mergeCell ref="I32:I33"/>
    <mergeCell ref="A38:A40"/>
    <mergeCell ref="B38:H40"/>
    <mergeCell ref="J30:J31"/>
    <mergeCell ref="J32:J33"/>
    <mergeCell ref="I38:I40"/>
    <mergeCell ref="J38:J40"/>
    <mergeCell ref="B36:H36"/>
    <mergeCell ref="B37:H37"/>
    <mergeCell ref="B34:H34"/>
    <mergeCell ref="B35:H35"/>
    <mergeCell ref="A32:A33"/>
    <mergeCell ref="B32:H33"/>
    <mergeCell ref="A30:A31"/>
    <mergeCell ref="B30:H31"/>
    <mergeCell ref="B27:H27"/>
    <mergeCell ref="A28:A29"/>
    <mergeCell ref="B28:H29"/>
    <mergeCell ref="A25:A26"/>
    <mergeCell ref="B25:H26"/>
    <mergeCell ref="A23:A24"/>
    <mergeCell ref="B23:H24"/>
    <mergeCell ref="A21:A22"/>
    <mergeCell ref="B21:H22"/>
    <mergeCell ref="A19:A20"/>
    <mergeCell ref="B19:H20"/>
    <mergeCell ref="A16:A18"/>
    <mergeCell ref="B16:H18"/>
    <mergeCell ref="B9:H9"/>
    <mergeCell ref="B10:H10"/>
    <mergeCell ref="B8:H8"/>
    <mergeCell ref="A13:A15"/>
    <mergeCell ref="B13:H15"/>
    <mergeCell ref="B11:H11"/>
    <mergeCell ref="B12:H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F9" sqref="F9"/>
    </sheetView>
  </sheetViews>
  <sheetFormatPr defaultColWidth="9.00390625" defaultRowHeight="12.75"/>
  <cols>
    <col min="4" max="4" width="32.50390625" style="0" customWidth="1"/>
  </cols>
  <sheetData>
    <row r="1" spans="1:11" ht="12.75">
      <c r="A1" s="586" t="s">
        <v>312</v>
      </c>
      <c r="B1" s="586"/>
      <c r="C1" s="586"/>
      <c r="D1" s="586"/>
      <c r="E1" s="586"/>
      <c r="F1" s="586"/>
      <c r="G1" s="586"/>
      <c r="H1" s="586"/>
      <c r="I1" s="5" t="s">
        <v>237</v>
      </c>
      <c r="J1" s="586"/>
      <c r="K1" s="586"/>
    </row>
    <row r="2" spans="1:11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ht="15">
      <c r="A3" s="586"/>
      <c r="B3" s="586"/>
      <c r="C3" s="586"/>
      <c r="D3" s="597" t="s">
        <v>58</v>
      </c>
      <c r="E3" s="586"/>
      <c r="F3" s="586"/>
      <c r="G3" s="586"/>
      <c r="H3" s="586"/>
      <c r="I3" s="586"/>
      <c r="J3" s="586"/>
      <c r="K3" s="586"/>
    </row>
    <row r="4" spans="1:11" ht="13.5" thickBot="1">
      <c r="A4" s="586"/>
      <c r="B4" s="586"/>
      <c r="C4" s="586"/>
      <c r="D4" s="586"/>
      <c r="E4" s="586"/>
      <c r="F4" s="586"/>
      <c r="G4" s="586"/>
      <c r="H4" s="586"/>
      <c r="I4" s="586"/>
      <c r="J4" s="586"/>
      <c r="K4" s="586"/>
    </row>
    <row r="5" spans="1:11" ht="14.25" thickTop="1">
      <c r="A5" s="598" t="s">
        <v>183</v>
      </c>
      <c r="B5" s="989" t="s">
        <v>184</v>
      </c>
      <c r="C5" s="990"/>
      <c r="D5" s="990"/>
      <c r="E5" s="663" t="s">
        <v>600</v>
      </c>
      <c r="F5" s="663" t="s">
        <v>601</v>
      </c>
      <c r="G5" s="664" t="s">
        <v>602</v>
      </c>
      <c r="H5" s="665" t="s">
        <v>603</v>
      </c>
      <c r="I5" s="664" t="s">
        <v>604</v>
      </c>
      <c r="J5" s="664" t="s">
        <v>605</v>
      </c>
      <c r="K5" s="664" t="s">
        <v>605</v>
      </c>
    </row>
    <row r="6" spans="1:11" ht="14.25" thickBot="1">
      <c r="A6" s="599"/>
      <c r="B6" s="600"/>
      <c r="C6" s="601"/>
      <c r="D6" s="601"/>
      <c r="E6" s="669" t="s">
        <v>53</v>
      </c>
      <c r="F6" s="666" t="s">
        <v>608</v>
      </c>
      <c r="G6" s="667" t="s">
        <v>609</v>
      </c>
      <c r="H6" s="668" t="s">
        <v>610</v>
      </c>
      <c r="I6" s="667" t="s">
        <v>611</v>
      </c>
      <c r="J6" s="667" t="s">
        <v>612</v>
      </c>
      <c r="K6" s="667" t="s">
        <v>613</v>
      </c>
    </row>
    <row r="7" spans="1:11" ht="14.25" thickTop="1">
      <c r="A7" s="602" t="s">
        <v>71</v>
      </c>
      <c r="B7" s="603" t="s">
        <v>54</v>
      </c>
      <c r="C7" s="604"/>
      <c r="D7" s="586"/>
      <c r="E7" s="666" t="s">
        <v>55</v>
      </c>
      <c r="F7" s="666"/>
      <c r="G7" s="667" t="s">
        <v>339</v>
      </c>
      <c r="H7" s="668"/>
      <c r="I7" s="667" t="s">
        <v>339</v>
      </c>
      <c r="J7" s="667"/>
      <c r="K7" s="667"/>
    </row>
    <row r="8" spans="1:11" ht="13.5">
      <c r="A8" s="621"/>
      <c r="B8" s="605" t="s">
        <v>56</v>
      </c>
      <c r="C8" s="595"/>
      <c r="D8" s="586"/>
      <c r="E8" s="670"/>
      <c r="F8" s="670"/>
      <c r="G8" s="671" t="s">
        <v>614</v>
      </c>
      <c r="H8" s="672"/>
      <c r="I8" s="667" t="s">
        <v>614</v>
      </c>
      <c r="J8" s="671" t="s">
        <v>614</v>
      </c>
      <c r="K8" s="667" t="s">
        <v>614</v>
      </c>
    </row>
    <row r="9" spans="1:11" ht="13.5">
      <c r="A9" s="628"/>
      <c r="B9" s="744"/>
      <c r="C9" s="607"/>
      <c r="D9" s="608"/>
      <c r="E9" s="609"/>
      <c r="F9" s="675"/>
      <c r="G9" s="676"/>
      <c r="H9" s="677"/>
      <c r="I9" s="610">
        <f aca="true" t="shared" si="0" ref="I9:I14">G9*(100+H9)%</f>
        <v>0</v>
      </c>
      <c r="J9" s="610">
        <f aca="true" t="shared" si="1" ref="J9:J14">G9*F9</f>
        <v>0</v>
      </c>
      <c r="K9" s="610">
        <f aca="true" t="shared" si="2" ref="K9:K14">J9*(100+H9)%</f>
        <v>0</v>
      </c>
    </row>
    <row r="10" spans="1:11" ht="13.5">
      <c r="A10" s="622"/>
      <c r="B10" s="643"/>
      <c r="C10" s="632"/>
      <c r="D10" s="644"/>
      <c r="E10" s="609"/>
      <c r="F10" s="675"/>
      <c r="G10" s="676"/>
      <c r="H10" s="677"/>
      <c r="I10" s="610">
        <f t="shared" si="0"/>
        <v>0</v>
      </c>
      <c r="J10" s="610">
        <f t="shared" si="1"/>
        <v>0</v>
      </c>
      <c r="K10" s="610">
        <f t="shared" si="2"/>
        <v>0</v>
      </c>
    </row>
    <row r="11" spans="1:11" ht="13.5">
      <c r="A11" s="622"/>
      <c r="B11" s="643"/>
      <c r="C11" s="632"/>
      <c r="D11" s="644"/>
      <c r="E11" s="609"/>
      <c r="F11" s="675"/>
      <c r="G11" s="676"/>
      <c r="H11" s="677"/>
      <c r="I11" s="610">
        <f t="shared" si="0"/>
        <v>0</v>
      </c>
      <c r="J11" s="610">
        <f t="shared" si="1"/>
        <v>0</v>
      </c>
      <c r="K11" s="610">
        <f t="shared" si="2"/>
        <v>0</v>
      </c>
    </row>
    <row r="12" spans="1:11" ht="13.5">
      <c r="A12" s="622"/>
      <c r="B12" s="643"/>
      <c r="C12" s="632"/>
      <c r="D12" s="644"/>
      <c r="E12" s="609"/>
      <c r="F12" s="675"/>
      <c r="G12" s="676"/>
      <c r="H12" s="677"/>
      <c r="I12" s="610">
        <f t="shared" si="0"/>
        <v>0</v>
      </c>
      <c r="J12" s="610">
        <f t="shared" si="1"/>
        <v>0</v>
      </c>
      <c r="K12" s="610">
        <f t="shared" si="2"/>
        <v>0</v>
      </c>
    </row>
    <row r="13" spans="1:11" ht="13.5">
      <c r="A13" s="622"/>
      <c r="B13" s="643"/>
      <c r="C13" s="632"/>
      <c r="D13" s="644"/>
      <c r="E13" s="609"/>
      <c r="F13" s="675"/>
      <c r="G13" s="676"/>
      <c r="H13" s="677"/>
      <c r="I13" s="610">
        <f t="shared" si="0"/>
        <v>0</v>
      </c>
      <c r="J13" s="610">
        <f t="shared" si="1"/>
        <v>0</v>
      </c>
      <c r="K13" s="610">
        <f t="shared" si="2"/>
        <v>0</v>
      </c>
    </row>
    <row r="14" spans="1:11" ht="14.25" thickBot="1">
      <c r="A14" s="624"/>
      <c r="B14" s="633"/>
      <c r="C14" s="673"/>
      <c r="D14" s="674"/>
      <c r="E14" s="612"/>
      <c r="F14" s="675"/>
      <c r="G14" s="676"/>
      <c r="H14" s="677"/>
      <c r="I14" s="610">
        <f t="shared" si="0"/>
        <v>0</v>
      </c>
      <c r="J14" s="610">
        <f t="shared" si="1"/>
        <v>0</v>
      </c>
      <c r="K14" s="610">
        <f t="shared" si="2"/>
        <v>0</v>
      </c>
    </row>
    <row r="15" spans="1:11" ht="13.5" thickBot="1">
      <c r="A15" s="991"/>
      <c r="B15" s="992"/>
      <c r="C15" s="992"/>
      <c r="D15" s="992"/>
      <c r="E15" s="613"/>
      <c r="F15" s="678" t="s">
        <v>185</v>
      </c>
      <c r="G15" s="678"/>
      <c r="H15" s="679"/>
      <c r="I15" s="613"/>
      <c r="J15" s="614">
        <f>SUM(J9:J14)</f>
        <v>0</v>
      </c>
      <c r="K15" s="615">
        <f>SUM(K9:K14)</f>
        <v>0</v>
      </c>
    </row>
    <row r="16" spans="1:11" ht="13.5">
      <c r="A16" s="656" t="s">
        <v>72</v>
      </c>
      <c r="B16" s="616" t="s">
        <v>463</v>
      </c>
      <c r="C16" s="617"/>
      <c r="D16" s="612"/>
      <c r="E16" s="646"/>
      <c r="F16" s="682"/>
      <c r="G16" s="681"/>
      <c r="H16" s="680"/>
      <c r="I16" s="610"/>
      <c r="J16" s="610"/>
      <c r="K16" s="610"/>
    </row>
    <row r="17" spans="1:11" ht="13.5">
      <c r="A17" s="622"/>
      <c r="B17" s="618" t="s">
        <v>186</v>
      </c>
      <c r="C17" s="619"/>
      <c r="D17" s="620"/>
      <c r="E17" s="621"/>
      <c r="F17" s="747"/>
      <c r="G17" s="676"/>
      <c r="H17" s="677"/>
      <c r="I17" s="610">
        <f>G17*(100+H17)%</f>
        <v>0</v>
      </c>
      <c r="J17" s="610">
        <f>G17*F17</f>
        <v>0</v>
      </c>
      <c r="K17" s="610">
        <f>J17*(100+H17)%</f>
        <v>0</v>
      </c>
    </row>
    <row r="18" spans="1:11" ht="13.5">
      <c r="A18" s="622"/>
      <c r="B18" s="618" t="s">
        <v>187</v>
      </c>
      <c r="C18" s="619"/>
      <c r="D18" s="620"/>
      <c r="E18" s="621"/>
      <c r="F18" s="747"/>
      <c r="G18" s="676"/>
      <c r="H18" s="677"/>
      <c r="I18" s="610">
        <f>G18*(100+H18)%</f>
        <v>0</v>
      </c>
      <c r="J18" s="610">
        <f>G18*F18</f>
        <v>0</v>
      </c>
      <c r="K18" s="610">
        <f>J18*(100+H18)%</f>
        <v>0</v>
      </c>
    </row>
    <row r="19" spans="1:11" ht="13.5">
      <c r="A19" s="622"/>
      <c r="B19" s="618" t="s">
        <v>188</v>
      </c>
      <c r="C19" s="619"/>
      <c r="D19" s="620"/>
      <c r="E19" s="621"/>
      <c r="F19" s="747"/>
      <c r="G19" s="745"/>
      <c r="H19" s="746"/>
      <c r="I19" s="625">
        <f>G19*(100+H19)%</f>
        <v>0</v>
      </c>
      <c r="J19" s="625">
        <f>G19*F19</f>
        <v>0</v>
      </c>
      <c r="K19" s="625">
        <f>J19*(100+H19)%</f>
        <v>0</v>
      </c>
    </row>
    <row r="20" spans="1:11" ht="14.25" thickBot="1">
      <c r="A20" s="748" t="s">
        <v>73</v>
      </c>
      <c r="B20" s="750" t="s">
        <v>464</v>
      </c>
      <c r="C20" s="749"/>
      <c r="D20" s="609"/>
      <c r="E20" s="609"/>
      <c r="F20" s="747"/>
      <c r="G20" s="676"/>
      <c r="H20" s="677"/>
      <c r="I20" s="610">
        <f>G20*(100+H20)%</f>
        <v>0</v>
      </c>
      <c r="J20" s="625">
        <f>G20*F20</f>
        <v>0</v>
      </c>
      <c r="K20" s="625">
        <f>J20*(100+H20)%</f>
        <v>0</v>
      </c>
    </row>
    <row r="21" spans="1:11" ht="14.25" thickBot="1">
      <c r="A21" s="652"/>
      <c r="B21" s="626"/>
      <c r="C21" s="619"/>
      <c r="D21" s="595"/>
      <c r="E21" s="586"/>
      <c r="F21" s="627" t="s">
        <v>467</v>
      </c>
      <c r="G21" s="595"/>
      <c r="H21" s="595"/>
      <c r="I21" s="595"/>
      <c r="J21" s="614">
        <f>SUM(J17:J19)</f>
        <v>0</v>
      </c>
      <c r="K21" s="614">
        <f>SUM(K17:K19)</f>
        <v>0</v>
      </c>
    </row>
    <row r="22" spans="1:8" ht="27" thickBot="1">
      <c r="A22" s="652"/>
      <c r="B22" s="595"/>
      <c r="C22" s="595"/>
      <c r="D22" s="595"/>
      <c r="F22" s="647" t="s">
        <v>319</v>
      </c>
      <c r="G22" s="648" t="s">
        <v>190</v>
      </c>
      <c r="H22" s="649" t="s">
        <v>341</v>
      </c>
    </row>
    <row r="23" spans="1:11" ht="14.25" thickBot="1">
      <c r="A23" s="653" t="s">
        <v>273</v>
      </c>
      <c r="B23" s="645" t="s">
        <v>189</v>
      </c>
      <c r="C23" s="613"/>
      <c r="D23" s="242"/>
      <c r="E23" s="2"/>
      <c r="F23" s="170">
        <v>12</v>
      </c>
      <c r="G23" s="650"/>
      <c r="H23" s="651"/>
      <c r="I23" s="654">
        <f>G23*(100+H23)%</f>
        <v>0</v>
      </c>
      <c r="J23" s="655">
        <f>F23*G23</f>
        <v>0</v>
      </c>
      <c r="K23" s="655">
        <f>J23*(100+H23)%</f>
        <v>0</v>
      </c>
    </row>
    <row r="24" spans="1:11" ht="12.75">
      <c r="A24" s="595"/>
      <c r="B24" s="595"/>
      <c r="C24" s="595"/>
      <c r="D24" s="595"/>
      <c r="E24" s="595"/>
      <c r="F24" s="595"/>
      <c r="G24" s="595"/>
      <c r="H24" s="586"/>
      <c r="I24" s="586"/>
      <c r="J24" s="586"/>
      <c r="K24" s="586"/>
    </row>
    <row r="25" spans="1:11" ht="13.5">
      <c r="A25" s="595"/>
      <c r="B25" s="595"/>
      <c r="C25" s="595"/>
      <c r="D25" s="595"/>
      <c r="E25" s="606"/>
      <c r="F25" s="630"/>
      <c r="G25" s="630"/>
      <c r="H25" s="630"/>
      <c r="I25" s="612"/>
      <c r="J25" s="657" t="s">
        <v>605</v>
      </c>
      <c r="K25" s="658" t="s">
        <v>605</v>
      </c>
    </row>
    <row r="26" spans="1:11" ht="13.5">
      <c r="A26" s="631"/>
      <c r="B26" s="632"/>
      <c r="C26" s="632"/>
      <c r="D26" s="595"/>
      <c r="E26" s="627"/>
      <c r="F26" s="595"/>
      <c r="G26" s="595"/>
      <c r="H26" s="595"/>
      <c r="I26" s="620"/>
      <c r="J26" s="659" t="s">
        <v>612</v>
      </c>
      <c r="K26" s="660" t="s">
        <v>613</v>
      </c>
    </row>
    <row r="27" spans="1:11" ht="13.5">
      <c r="A27" s="631"/>
      <c r="B27" s="632"/>
      <c r="C27" s="632"/>
      <c r="D27" s="595"/>
      <c r="E27" s="633"/>
      <c r="F27" s="629"/>
      <c r="G27" s="629"/>
      <c r="H27" s="629"/>
      <c r="I27" s="623"/>
      <c r="J27" s="661" t="s">
        <v>614</v>
      </c>
      <c r="K27" s="662" t="s">
        <v>614</v>
      </c>
    </row>
    <row r="28" spans="1:11" ht="12.75">
      <c r="A28" s="631"/>
      <c r="B28" s="632"/>
      <c r="C28" s="632"/>
      <c r="D28" s="595"/>
      <c r="E28" s="634" t="s">
        <v>191</v>
      </c>
      <c r="F28" s="611"/>
      <c r="G28" s="613"/>
      <c r="H28" s="613"/>
      <c r="I28" s="609"/>
      <c r="J28" s="635">
        <f>J15</f>
        <v>0</v>
      </c>
      <c r="K28" s="636">
        <f>K15</f>
        <v>0</v>
      </c>
    </row>
    <row r="29" spans="1:11" ht="12.75">
      <c r="A29" s="631"/>
      <c r="B29" s="632"/>
      <c r="C29" s="632"/>
      <c r="D29" s="595"/>
      <c r="E29" s="751" t="s">
        <v>465</v>
      </c>
      <c r="F29" s="611"/>
      <c r="G29" s="613"/>
      <c r="H29" s="613"/>
      <c r="I29" s="609"/>
      <c r="J29" s="635">
        <f>J21</f>
        <v>0</v>
      </c>
      <c r="K29" s="636">
        <f>K21</f>
        <v>0</v>
      </c>
    </row>
    <row r="30" spans="1:11" ht="13.5" thickBot="1">
      <c r="A30" s="631"/>
      <c r="B30" s="632"/>
      <c r="C30" s="632"/>
      <c r="D30" s="595"/>
      <c r="E30" s="751" t="s">
        <v>466</v>
      </c>
      <c r="F30" s="611"/>
      <c r="G30" s="613"/>
      <c r="H30" s="613"/>
      <c r="I30" s="609"/>
      <c r="J30" s="637">
        <f>J23</f>
        <v>0</v>
      </c>
      <c r="K30" s="638">
        <f>K23</f>
        <v>0</v>
      </c>
    </row>
    <row r="31" spans="1:11" ht="13.5" thickBot="1">
      <c r="A31" s="631"/>
      <c r="B31" s="632"/>
      <c r="C31" s="632"/>
      <c r="D31" s="595"/>
      <c r="E31" s="639" t="s">
        <v>469</v>
      </c>
      <c r="F31" s="611"/>
      <c r="G31" s="613"/>
      <c r="H31" s="613"/>
      <c r="I31" s="613"/>
      <c r="J31" s="614">
        <f>SUM(J28:J30)</f>
        <v>0</v>
      </c>
      <c r="K31" s="614">
        <f>SUM(K28:K30)</f>
        <v>0</v>
      </c>
    </row>
    <row r="35" spans="1:11" ht="12.75">
      <c r="A35" s="586"/>
      <c r="B35" s="586"/>
      <c r="C35" s="586"/>
      <c r="D35" s="586"/>
      <c r="E35" s="586"/>
      <c r="F35" s="586"/>
      <c r="G35" s="586"/>
      <c r="H35" s="586"/>
      <c r="I35" s="5"/>
      <c r="J35" s="586"/>
      <c r="K35" s="586"/>
    </row>
    <row r="36" spans="1:11" ht="12.75">
      <c r="A36" s="586"/>
      <c r="B36" s="586"/>
      <c r="C36" s="586"/>
      <c r="D36" s="586"/>
      <c r="E36" s="586"/>
      <c r="F36" s="586"/>
      <c r="G36" s="586"/>
      <c r="H36" s="586"/>
      <c r="I36" s="586"/>
      <c r="J36" s="586"/>
      <c r="K36" s="586"/>
    </row>
    <row r="37" spans="1:11" ht="15">
      <c r="A37" s="586"/>
      <c r="B37" s="586"/>
      <c r="C37" s="586"/>
      <c r="D37" s="597" t="s">
        <v>468</v>
      </c>
      <c r="E37" s="586"/>
      <c r="F37" s="586"/>
      <c r="G37" s="586"/>
      <c r="H37" s="586"/>
      <c r="I37" s="586"/>
      <c r="J37" s="586"/>
      <c r="K37" s="586"/>
    </row>
    <row r="38" spans="1:11" ht="13.5" thickBot="1">
      <c r="A38" s="586"/>
      <c r="B38" s="586"/>
      <c r="C38" s="586"/>
      <c r="D38" s="586"/>
      <c r="E38" s="586"/>
      <c r="F38" s="586"/>
      <c r="G38" s="586"/>
      <c r="H38" s="586"/>
      <c r="I38" s="586"/>
      <c r="J38" s="586"/>
      <c r="K38" s="586"/>
    </row>
    <row r="39" spans="1:11" ht="14.25" thickTop="1">
      <c r="A39" s="598" t="s">
        <v>183</v>
      </c>
      <c r="B39" s="989" t="s">
        <v>184</v>
      </c>
      <c r="C39" s="990"/>
      <c r="D39" s="990"/>
      <c r="E39" s="663" t="s">
        <v>600</v>
      </c>
      <c r="F39" s="663" t="s">
        <v>601</v>
      </c>
      <c r="G39" s="664" t="s">
        <v>602</v>
      </c>
      <c r="H39" s="665" t="s">
        <v>603</v>
      </c>
      <c r="I39" s="664" t="s">
        <v>604</v>
      </c>
      <c r="J39" s="664" t="s">
        <v>605</v>
      </c>
      <c r="K39" s="664" t="s">
        <v>605</v>
      </c>
    </row>
    <row r="40" spans="1:11" ht="14.25" thickBot="1">
      <c r="A40" s="599"/>
      <c r="B40" s="600"/>
      <c r="C40" s="601"/>
      <c r="D40" s="601"/>
      <c r="E40" s="669" t="s">
        <v>53</v>
      </c>
      <c r="F40" s="666" t="s">
        <v>608</v>
      </c>
      <c r="G40" s="667" t="s">
        <v>609</v>
      </c>
      <c r="H40" s="668" t="s">
        <v>610</v>
      </c>
      <c r="I40" s="667" t="s">
        <v>611</v>
      </c>
      <c r="J40" s="667" t="s">
        <v>612</v>
      </c>
      <c r="K40" s="667" t="s">
        <v>613</v>
      </c>
    </row>
    <row r="41" spans="1:11" ht="14.25" thickTop="1">
      <c r="A41" s="602" t="s">
        <v>71</v>
      </c>
      <c r="B41" s="603" t="s">
        <v>54</v>
      </c>
      <c r="C41" s="604"/>
      <c r="D41" s="586"/>
      <c r="E41" s="666" t="s">
        <v>55</v>
      </c>
      <c r="F41" s="666"/>
      <c r="G41" s="667" t="s">
        <v>339</v>
      </c>
      <c r="H41" s="668"/>
      <c r="I41" s="667" t="s">
        <v>339</v>
      </c>
      <c r="J41" s="667"/>
      <c r="K41" s="667"/>
    </row>
    <row r="42" spans="1:11" ht="13.5">
      <c r="A42" s="621"/>
      <c r="B42" s="605" t="s">
        <v>56</v>
      </c>
      <c r="C42" s="595"/>
      <c r="D42" s="586"/>
      <c r="E42" s="670"/>
      <c r="F42" s="670"/>
      <c r="G42" s="671" t="s">
        <v>614</v>
      </c>
      <c r="H42" s="672"/>
      <c r="I42" s="667" t="s">
        <v>614</v>
      </c>
      <c r="J42" s="671" t="s">
        <v>614</v>
      </c>
      <c r="K42" s="667" t="s">
        <v>614</v>
      </c>
    </row>
    <row r="43" spans="1:11" ht="13.5">
      <c r="A43" s="628"/>
      <c r="B43" s="744"/>
      <c r="C43" s="607"/>
      <c r="D43" s="608"/>
      <c r="E43" s="609"/>
      <c r="F43" s="675"/>
      <c r="G43" s="676"/>
      <c r="H43" s="677"/>
      <c r="I43" s="610">
        <f aca="true" t="shared" si="3" ref="I43:I48">G43*(100+H43)%</f>
        <v>0</v>
      </c>
      <c r="J43" s="610">
        <f aca="true" t="shared" si="4" ref="J43:J48">G43*F43</f>
        <v>0</v>
      </c>
      <c r="K43" s="610">
        <f aca="true" t="shared" si="5" ref="K43:K48">J43*(100+H43)%</f>
        <v>0</v>
      </c>
    </row>
    <row r="44" spans="1:11" ht="13.5">
      <c r="A44" s="622"/>
      <c r="B44" s="643"/>
      <c r="C44" s="632"/>
      <c r="D44" s="644"/>
      <c r="E44" s="609"/>
      <c r="F44" s="675"/>
      <c r="G44" s="676"/>
      <c r="H44" s="677"/>
      <c r="I44" s="610">
        <f t="shared" si="3"/>
        <v>0</v>
      </c>
      <c r="J44" s="610">
        <f t="shared" si="4"/>
        <v>0</v>
      </c>
      <c r="K44" s="610">
        <f t="shared" si="5"/>
        <v>0</v>
      </c>
    </row>
    <row r="45" spans="1:11" ht="13.5">
      <c r="A45" s="622"/>
      <c r="B45" s="643"/>
      <c r="C45" s="632"/>
      <c r="D45" s="644"/>
      <c r="E45" s="609"/>
      <c r="F45" s="675"/>
      <c r="G45" s="676"/>
      <c r="H45" s="677"/>
      <c r="I45" s="610">
        <f t="shared" si="3"/>
        <v>0</v>
      </c>
      <c r="J45" s="610">
        <f t="shared" si="4"/>
        <v>0</v>
      </c>
      <c r="K45" s="610">
        <f t="shared" si="5"/>
        <v>0</v>
      </c>
    </row>
    <row r="46" spans="1:11" ht="13.5">
      <c r="A46" s="622"/>
      <c r="B46" s="643"/>
      <c r="C46" s="632"/>
      <c r="D46" s="644"/>
      <c r="E46" s="609"/>
      <c r="F46" s="675"/>
      <c r="G46" s="676"/>
      <c r="H46" s="677"/>
      <c r="I46" s="610">
        <f t="shared" si="3"/>
        <v>0</v>
      </c>
      <c r="J46" s="610">
        <f t="shared" si="4"/>
        <v>0</v>
      </c>
      <c r="K46" s="610">
        <f t="shared" si="5"/>
        <v>0</v>
      </c>
    </row>
    <row r="47" spans="1:11" ht="13.5">
      <c r="A47" s="622"/>
      <c r="B47" s="643"/>
      <c r="C47" s="632"/>
      <c r="D47" s="644"/>
      <c r="E47" s="609"/>
      <c r="F47" s="675"/>
      <c r="G47" s="676"/>
      <c r="H47" s="677"/>
      <c r="I47" s="610">
        <f t="shared" si="3"/>
        <v>0</v>
      </c>
      <c r="J47" s="610">
        <f t="shared" si="4"/>
        <v>0</v>
      </c>
      <c r="K47" s="610">
        <f t="shared" si="5"/>
        <v>0</v>
      </c>
    </row>
    <row r="48" spans="1:11" ht="14.25" thickBot="1">
      <c r="A48" s="624"/>
      <c r="B48" s="633"/>
      <c r="C48" s="673"/>
      <c r="D48" s="674"/>
      <c r="E48" s="612"/>
      <c r="F48" s="675"/>
      <c r="G48" s="676"/>
      <c r="H48" s="677"/>
      <c r="I48" s="610">
        <f t="shared" si="3"/>
        <v>0</v>
      </c>
      <c r="J48" s="610">
        <f t="shared" si="4"/>
        <v>0</v>
      </c>
      <c r="K48" s="610">
        <f t="shared" si="5"/>
        <v>0</v>
      </c>
    </row>
    <row r="49" spans="1:11" ht="13.5" thickBot="1">
      <c r="A49" s="991"/>
      <c r="B49" s="992"/>
      <c r="C49" s="992"/>
      <c r="D49" s="992"/>
      <c r="E49" s="613"/>
      <c r="F49" s="678" t="s">
        <v>185</v>
      </c>
      <c r="G49" s="678"/>
      <c r="H49" s="679"/>
      <c r="I49" s="613"/>
      <c r="J49" s="614">
        <f>SUM(J43:J48)</f>
        <v>0</v>
      </c>
      <c r="K49" s="615">
        <f>SUM(K43:K48)</f>
        <v>0</v>
      </c>
    </row>
    <row r="50" spans="1:11" ht="13.5">
      <c r="A50" s="656" t="s">
        <v>72</v>
      </c>
      <c r="B50" s="616" t="s">
        <v>463</v>
      </c>
      <c r="C50" s="617"/>
      <c r="D50" s="612"/>
      <c r="E50" s="646"/>
      <c r="F50" s="682"/>
      <c r="G50" s="681"/>
      <c r="H50" s="680"/>
      <c r="I50" s="610"/>
      <c r="J50" s="610"/>
      <c r="K50" s="610"/>
    </row>
    <row r="51" spans="1:11" ht="13.5">
      <c r="A51" s="622"/>
      <c r="B51" s="618" t="s">
        <v>186</v>
      </c>
      <c r="C51" s="619"/>
      <c r="D51" s="620"/>
      <c r="E51" s="621"/>
      <c r="F51" s="747"/>
      <c r="G51" s="676"/>
      <c r="H51" s="677"/>
      <c r="I51" s="610">
        <f>G51*(100+H51)%</f>
        <v>0</v>
      </c>
      <c r="J51" s="610">
        <f>G51*F51</f>
        <v>0</v>
      </c>
      <c r="K51" s="610">
        <f>J51*(100+H51)%</f>
        <v>0</v>
      </c>
    </row>
    <row r="52" spans="1:11" ht="13.5">
      <c r="A52" s="622"/>
      <c r="B52" s="618" t="s">
        <v>187</v>
      </c>
      <c r="C52" s="619"/>
      <c r="D52" s="620"/>
      <c r="E52" s="621"/>
      <c r="F52" s="747"/>
      <c r="G52" s="676"/>
      <c r="H52" s="677"/>
      <c r="I52" s="610">
        <f>G52*(100+H52)%</f>
        <v>0</v>
      </c>
      <c r="J52" s="610">
        <f>G52*F52</f>
        <v>0</v>
      </c>
      <c r="K52" s="610">
        <f>J52*(100+H52)%</f>
        <v>0</v>
      </c>
    </row>
    <row r="53" spans="1:11" ht="13.5">
      <c r="A53" s="622"/>
      <c r="B53" s="618" t="s">
        <v>188</v>
      </c>
      <c r="C53" s="619"/>
      <c r="D53" s="620"/>
      <c r="E53" s="621"/>
      <c r="F53" s="747"/>
      <c r="G53" s="745"/>
      <c r="H53" s="746"/>
      <c r="I53" s="625">
        <f>G53*(100+H53)%</f>
        <v>0</v>
      </c>
      <c r="J53" s="625">
        <f>G53*F53</f>
        <v>0</v>
      </c>
      <c r="K53" s="625">
        <f>J53*(100+H53)%</f>
        <v>0</v>
      </c>
    </row>
    <row r="54" spans="1:11" ht="14.25" thickBot="1">
      <c r="A54" s="748" t="s">
        <v>73</v>
      </c>
      <c r="B54" s="750" t="s">
        <v>464</v>
      </c>
      <c r="C54" s="749"/>
      <c r="D54" s="609"/>
      <c r="E54" s="609"/>
      <c r="F54" s="747"/>
      <c r="G54" s="676"/>
      <c r="H54" s="677"/>
      <c r="I54" s="610">
        <f>G54*(100+H54)%</f>
        <v>0</v>
      </c>
      <c r="J54" s="625">
        <f>G54*F54</f>
        <v>0</v>
      </c>
      <c r="K54" s="625">
        <f>J54*(100+H54)%</f>
        <v>0</v>
      </c>
    </row>
    <row r="55" spans="1:11" ht="14.25" thickBot="1">
      <c r="A55" s="652"/>
      <c r="B55" s="626"/>
      <c r="C55" s="619"/>
      <c r="D55" s="595"/>
      <c r="E55" s="586"/>
      <c r="F55" s="627" t="s">
        <v>467</v>
      </c>
      <c r="G55" s="595"/>
      <c r="H55" s="595"/>
      <c r="I55" s="595"/>
      <c r="J55" s="614">
        <f>SUM(J51:J54)</f>
        <v>0</v>
      </c>
      <c r="K55" s="614">
        <f>SUM(K51:K54)</f>
        <v>0</v>
      </c>
    </row>
    <row r="56" spans="1:8" ht="27" thickBot="1">
      <c r="A56" s="652"/>
      <c r="B56" s="595"/>
      <c r="C56" s="595"/>
      <c r="D56" s="595"/>
      <c r="F56" s="647" t="s">
        <v>319</v>
      </c>
      <c r="G56" s="648" t="s">
        <v>190</v>
      </c>
      <c r="H56" s="649" t="s">
        <v>341</v>
      </c>
    </row>
    <row r="57" spans="1:11" ht="14.25" thickBot="1">
      <c r="A57" s="653" t="s">
        <v>273</v>
      </c>
      <c r="B57" s="645" t="s">
        <v>189</v>
      </c>
      <c r="C57" s="613"/>
      <c r="D57" s="242"/>
      <c r="E57" s="2"/>
      <c r="F57" s="170">
        <v>12</v>
      </c>
      <c r="G57" s="650"/>
      <c r="H57" s="651"/>
      <c r="I57" s="654">
        <f>G57*(100+H57)%</f>
        <v>0</v>
      </c>
      <c r="J57" s="655">
        <f>F57*G57</f>
        <v>0</v>
      </c>
      <c r="K57" s="655">
        <f>J57*(100+H57)%</f>
        <v>0</v>
      </c>
    </row>
    <row r="58" spans="1:11" ht="12.75">
      <c r="A58" s="595"/>
      <c r="B58" s="595"/>
      <c r="C58" s="595"/>
      <c r="D58" s="595"/>
      <c r="E58" s="595"/>
      <c r="F58" s="595"/>
      <c r="G58" s="595"/>
      <c r="H58" s="586"/>
      <c r="I58" s="586"/>
      <c r="J58" s="586"/>
      <c r="K58" s="586"/>
    </row>
    <row r="59" spans="1:11" ht="13.5">
      <c r="A59" s="595"/>
      <c r="B59" s="595"/>
      <c r="C59" s="595"/>
      <c r="D59" s="595"/>
      <c r="E59" s="606"/>
      <c r="F59" s="630"/>
      <c r="G59" s="630"/>
      <c r="H59" s="630"/>
      <c r="I59" s="612"/>
      <c r="J59" s="657" t="s">
        <v>605</v>
      </c>
      <c r="K59" s="658" t="s">
        <v>605</v>
      </c>
    </row>
    <row r="60" spans="1:11" ht="13.5">
      <c r="A60" s="631"/>
      <c r="B60" s="632"/>
      <c r="C60" s="632"/>
      <c r="D60" s="595"/>
      <c r="E60" s="753"/>
      <c r="F60" s="595"/>
      <c r="G60" s="595"/>
      <c r="H60" s="595"/>
      <c r="I60" s="620"/>
      <c r="J60" s="659" t="s">
        <v>612</v>
      </c>
      <c r="K60" s="660" t="s">
        <v>613</v>
      </c>
    </row>
    <row r="61" spans="1:11" ht="13.5">
      <c r="A61" s="631"/>
      <c r="B61" s="632"/>
      <c r="C61" s="632"/>
      <c r="D61" s="595"/>
      <c r="E61" s="633"/>
      <c r="F61" s="629"/>
      <c r="G61" s="629"/>
      <c r="H61" s="629"/>
      <c r="I61" s="623"/>
      <c r="J61" s="661" t="s">
        <v>614</v>
      </c>
      <c r="K61" s="662" t="s">
        <v>614</v>
      </c>
    </row>
    <row r="62" spans="1:11" ht="12.75">
      <c r="A62" s="631"/>
      <c r="B62" s="632"/>
      <c r="C62" s="632"/>
      <c r="D62" s="595"/>
      <c r="E62" s="752" t="s">
        <v>191</v>
      </c>
      <c r="F62" s="673"/>
      <c r="G62" s="629"/>
      <c r="H62" s="629"/>
      <c r="I62" s="623"/>
      <c r="J62" s="635">
        <f>J49</f>
        <v>0</v>
      </c>
      <c r="K62" s="636">
        <f>K49</f>
        <v>0</v>
      </c>
    </row>
    <row r="63" spans="1:11" ht="12.75">
      <c r="A63" s="631"/>
      <c r="B63" s="632"/>
      <c r="C63" s="632"/>
      <c r="D63" s="595"/>
      <c r="E63" s="751" t="s">
        <v>465</v>
      </c>
      <c r="F63" s="611"/>
      <c r="G63" s="613"/>
      <c r="H63" s="613"/>
      <c r="I63" s="609"/>
      <c r="J63" s="635">
        <f>J55</f>
        <v>0</v>
      </c>
      <c r="K63" s="636">
        <f>K55</f>
        <v>0</v>
      </c>
    </row>
    <row r="64" spans="1:11" ht="13.5" thickBot="1">
      <c r="A64" s="631"/>
      <c r="B64" s="632"/>
      <c r="C64" s="632"/>
      <c r="D64" s="595"/>
      <c r="E64" s="751" t="s">
        <v>466</v>
      </c>
      <c r="F64" s="611"/>
      <c r="G64" s="613"/>
      <c r="H64" s="613"/>
      <c r="I64" s="609"/>
      <c r="J64" s="637">
        <f>J57</f>
        <v>0</v>
      </c>
      <c r="K64" s="638">
        <f>K57</f>
        <v>0</v>
      </c>
    </row>
    <row r="65" spans="1:11" ht="13.5" thickBot="1">
      <c r="A65" s="631"/>
      <c r="B65" s="632"/>
      <c r="C65" s="632"/>
      <c r="D65" s="595"/>
      <c r="E65" s="639" t="s">
        <v>470</v>
      </c>
      <c r="F65" s="611"/>
      <c r="G65" s="613"/>
      <c r="H65" s="613"/>
      <c r="I65" s="613"/>
      <c r="J65" s="614">
        <f>SUM(J62:J64)</f>
        <v>0</v>
      </c>
      <c r="K65" s="614">
        <f>SUM(K62:K64)</f>
        <v>0</v>
      </c>
    </row>
    <row r="66" ht="13.5" thickBot="1"/>
    <row r="67" spans="5:11" ht="13.5" thickBot="1">
      <c r="E67" s="754" t="s">
        <v>471</v>
      </c>
      <c r="F67" s="240"/>
      <c r="G67" s="240"/>
      <c r="H67" s="240"/>
      <c r="I67" s="240"/>
      <c r="J67" s="755">
        <f>J31+J65</f>
        <v>0</v>
      </c>
      <c r="K67" s="756">
        <f>K31+K65</f>
        <v>0</v>
      </c>
    </row>
  </sheetData>
  <mergeCells count="4">
    <mergeCell ref="B5:D5"/>
    <mergeCell ref="A15:D15"/>
    <mergeCell ref="B39:D39"/>
    <mergeCell ref="A49:D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2:M70"/>
  <sheetViews>
    <sheetView workbookViewId="0" topLeftCell="C43">
      <selection activeCell="K77" sqref="K77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26.625" style="0" customWidth="1"/>
    <col min="4" max="4" width="9.50390625" style="0" customWidth="1"/>
    <col min="5" max="5" width="4.50390625" style="0" customWidth="1"/>
    <col min="6" max="6" width="9.00390625" style="0" customWidth="1"/>
    <col min="7" max="7" width="8.50390625" style="0" customWidth="1"/>
    <col min="8" max="8" width="8.125" style="0" customWidth="1"/>
    <col min="9" max="9" width="9.50390625" style="0" customWidth="1"/>
    <col min="10" max="10" width="7.00390625" style="0" customWidth="1"/>
    <col min="11" max="11" width="9.00390625" style="0" customWidth="1"/>
    <col min="12" max="12" width="8.625" style="0" customWidth="1"/>
  </cols>
  <sheetData>
    <row r="1" s="312" customFormat="1" ht="12.75"/>
    <row r="2" spans="1:6" s="368" customFormat="1" ht="12.75">
      <c r="A2" s="312"/>
      <c r="B2" s="329" t="s">
        <v>316</v>
      </c>
      <c r="E2" s="187"/>
      <c r="F2" s="5" t="s">
        <v>237</v>
      </c>
    </row>
    <row r="3" spans="3:8" s="368" customFormat="1" ht="12.75">
      <c r="C3" s="188"/>
      <c r="D3" s="350"/>
      <c r="E3" s="350"/>
      <c r="F3" s="350"/>
      <c r="G3" s="350"/>
      <c r="H3" s="350"/>
    </row>
    <row r="4" s="368" customFormat="1" ht="12.75">
      <c r="C4" s="188"/>
    </row>
    <row r="5" s="368" customFormat="1" ht="12.75">
      <c r="B5" s="188" t="s">
        <v>631</v>
      </c>
    </row>
    <row r="6" s="368" customFormat="1" ht="12.75">
      <c r="B6" s="34" t="s">
        <v>301</v>
      </c>
    </row>
    <row r="7" s="368" customFormat="1" ht="13.5" thickBot="1">
      <c r="B7" s="34"/>
    </row>
    <row r="8" spans="1:8" s="368" customFormat="1" ht="14.25" thickBot="1" thickTop="1">
      <c r="A8" s="369"/>
      <c r="B8" s="370"/>
      <c r="C8" s="371" t="s">
        <v>197</v>
      </c>
      <c r="D8" s="542" t="s">
        <v>198</v>
      </c>
      <c r="E8" s="544"/>
      <c r="F8" s="546"/>
      <c r="G8" s="379"/>
      <c r="H8" s="380"/>
    </row>
    <row r="9" spans="1:8" s="368" customFormat="1" ht="13.5" thickTop="1">
      <c r="A9" s="372" t="s">
        <v>337</v>
      </c>
      <c r="B9" s="372" t="s">
        <v>632</v>
      </c>
      <c r="C9" s="372"/>
      <c r="D9" s="372" t="s">
        <v>320</v>
      </c>
      <c r="E9" s="543"/>
      <c r="F9" s="545" t="s">
        <v>95</v>
      </c>
      <c r="G9" s="379"/>
      <c r="H9" s="379"/>
    </row>
    <row r="10" spans="1:8" s="368" customFormat="1" ht="12.75">
      <c r="A10" s="372"/>
      <c r="B10" s="189" t="s">
        <v>633</v>
      </c>
      <c r="C10" s="373"/>
      <c r="D10" s="375"/>
      <c r="E10" s="373"/>
      <c r="F10" s="541"/>
      <c r="G10" s="380"/>
      <c r="H10" s="380"/>
    </row>
    <row r="11" spans="1:8" s="368" customFormat="1" ht="12.75">
      <c r="A11" s="374">
        <v>1</v>
      </c>
      <c r="B11" s="766" t="s">
        <v>634</v>
      </c>
      <c r="C11" s="767" t="s">
        <v>635</v>
      </c>
      <c r="D11" s="768">
        <v>1</v>
      </c>
      <c r="E11" s="769"/>
      <c r="F11" s="770"/>
      <c r="G11" s="380"/>
      <c r="H11" s="380"/>
    </row>
    <row r="12" spans="1:8" s="368" customFormat="1" ht="12.75">
      <c r="A12" s="374"/>
      <c r="B12" s="766" t="s">
        <v>636</v>
      </c>
      <c r="C12" s="767" t="s">
        <v>637</v>
      </c>
      <c r="D12" s="768">
        <v>1</v>
      </c>
      <c r="E12" s="769"/>
      <c r="F12" s="770"/>
      <c r="G12" s="380"/>
      <c r="H12" s="380"/>
    </row>
    <row r="13" spans="1:8" s="368" customFormat="1" ht="12.75">
      <c r="A13" s="374"/>
      <c r="B13" s="766"/>
      <c r="C13" s="767" t="s">
        <v>638</v>
      </c>
      <c r="D13" s="768">
        <v>1</v>
      </c>
      <c r="E13" s="769"/>
      <c r="F13" s="770"/>
      <c r="G13" s="380"/>
      <c r="H13" s="380"/>
    </row>
    <row r="14" spans="1:8" s="368" customFormat="1" ht="12.75">
      <c r="A14" s="374"/>
      <c r="B14" s="766"/>
      <c r="C14" s="767" t="s">
        <v>639</v>
      </c>
      <c r="D14" s="768">
        <v>1</v>
      </c>
      <c r="E14" s="769"/>
      <c r="F14" s="770"/>
      <c r="G14" s="380"/>
      <c r="H14" s="380"/>
    </row>
    <row r="15" spans="1:8" s="368" customFormat="1" ht="12.75">
      <c r="A15" s="374"/>
      <c r="B15" s="766"/>
      <c r="C15" s="767" t="s">
        <v>640</v>
      </c>
      <c r="D15" s="768">
        <v>1</v>
      </c>
      <c r="E15" s="769"/>
      <c r="F15" s="770"/>
      <c r="G15" s="380"/>
      <c r="H15" s="380"/>
    </row>
    <row r="16" spans="1:9" s="368" customFormat="1" ht="12.75">
      <c r="A16" s="374"/>
      <c r="B16" s="766"/>
      <c r="C16" s="767" t="s">
        <v>641</v>
      </c>
      <c r="D16" s="768">
        <v>1</v>
      </c>
      <c r="E16" s="769"/>
      <c r="F16" s="770"/>
      <c r="G16" s="380"/>
      <c r="H16" s="380"/>
      <c r="I16" s="537"/>
    </row>
    <row r="17" spans="1:8" s="368" customFormat="1" ht="12.75">
      <c r="A17" s="374"/>
      <c r="B17" s="766"/>
      <c r="C17" s="767" t="s">
        <v>642</v>
      </c>
      <c r="D17" s="768">
        <v>1</v>
      </c>
      <c r="E17" s="769"/>
      <c r="F17" s="770"/>
      <c r="G17" s="380"/>
      <c r="H17" s="380"/>
    </row>
    <row r="18" spans="1:8" s="368" customFormat="1" ht="12.75">
      <c r="A18" s="374"/>
      <c r="B18" s="766"/>
      <c r="C18" s="767" t="s">
        <v>643</v>
      </c>
      <c r="D18" s="768">
        <v>1</v>
      </c>
      <c r="E18" s="769"/>
      <c r="F18" s="770"/>
      <c r="G18" s="380"/>
      <c r="H18" s="380"/>
    </row>
    <row r="19" spans="1:8" s="368" customFormat="1" ht="12.75">
      <c r="A19" s="374"/>
      <c r="B19" s="766"/>
      <c r="C19" s="767" t="s">
        <v>342</v>
      </c>
      <c r="D19" s="771">
        <v>1</v>
      </c>
      <c r="E19" s="769"/>
      <c r="F19" s="770"/>
      <c r="G19" s="380"/>
      <c r="H19" s="380"/>
    </row>
    <row r="20" spans="1:8" s="368" customFormat="1" ht="27" customHeight="1">
      <c r="A20" s="376"/>
      <c r="B20" s="772"/>
      <c r="C20" s="773" t="s">
        <v>644</v>
      </c>
      <c r="D20" s="774" t="s">
        <v>196</v>
      </c>
      <c r="E20" s="775"/>
      <c r="F20" s="776"/>
      <c r="G20" s="765"/>
      <c r="H20" s="380"/>
    </row>
    <row r="21" spans="1:13" s="368" customFormat="1" ht="12.75">
      <c r="A21" s="372">
        <v>2</v>
      </c>
      <c r="B21" s="1013" t="s">
        <v>645</v>
      </c>
      <c r="C21" s="1014"/>
      <c r="D21" s="777">
        <v>1</v>
      </c>
      <c r="E21" s="778"/>
      <c r="F21" s="779"/>
      <c r="G21" s="539"/>
      <c r="H21" s="539"/>
      <c r="I21" s="387"/>
      <c r="J21" s="387"/>
      <c r="K21" s="387"/>
      <c r="L21" s="387"/>
      <c r="M21" s="387"/>
    </row>
    <row r="22" spans="1:13" s="368" customFormat="1" ht="12.75">
      <c r="A22" s="372">
        <v>3</v>
      </c>
      <c r="B22" s="1013" t="s">
        <v>646</v>
      </c>
      <c r="C22" s="1014"/>
      <c r="D22" s="780">
        <v>2</v>
      </c>
      <c r="E22" s="781"/>
      <c r="F22" s="782"/>
      <c r="G22" s="538"/>
      <c r="H22" s="538"/>
      <c r="I22" s="387"/>
      <c r="J22" s="387"/>
      <c r="K22" s="387"/>
      <c r="L22" s="387"/>
      <c r="M22" s="387"/>
    </row>
    <row r="23" spans="1:13" s="368" customFormat="1" ht="12.75">
      <c r="A23" s="372">
        <v>4</v>
      </c>
      <c r="B23" s="1013" t="s">
        <v>648</v>
      </c>
      <c r="C23" s="1014"/>
      <c r="D23" s="780">
        <v>3</v>
      </c>
      <c r="E23" s="781"/>
      <c r="F23" s="782"/>
      <c r="G23" s="538"/>
      <c r="H23" s="538"/>
      <c r="I23" s="387"/>
      <c r="J23" s="387"/>
      <c r="K23" s="387"/>
      <c r="L23" s="387"/>
      <c r="M23" s="387"/>
    </row>
    <row r="24" spans="1:13" s="368" customFormat="1" ht="12.75" customHeight="1">
      <c r="A24" s="372">
        <v>5</v>
      </c>
      <c r="B24" s="783" t="s">
        <v>662</v>
      </c>
      <c r="C24" s="784"/>
      <c r="D24" s="780">
        <v>2</v>
      </c>
      <c r="E24" s="781"/>
      <c r="F24" s="782"/>
      <c r="G24" s="538"/>
      <c r="H24" s="538"/>
      <c r="I24" s="387"/>
      <c r="J24" s="387"/>
      <c r="K24" s="387"/>
      <c r="L24" s="387"/>
      <c r="M24" s="387"/>
    </row>
    <row r="25" spans="1:13" s="368" customFormat="1" ht="12.75">
      <c r="A25" s="372">
        <v>6</v>
      </c>
      <c r="B25" s="1012" t="s">
        <v>663</v>
      </c>
      <c r="C25" s="1012"/>
      <c r="D25" s="785">
        <v>1</v>
      </c>
      <c r="E25" s="778"/>
      <c r="F25" s="779"/>
      <c r="G25" s="539"/>
      <c r="H25" s="539"/>
      <c r="I25" s="387"/>
      <c r="J25" s="387"/>
      <c r="K25" s="387"/>
      <c r="L25" s="387"/>
      <c r="M25" s="387"/>
    </row>
    <row r="26" spans="1:13" s="368" customFormat="1" ht="12.75">
      <c r="A26" s="372">
        <v>7</v>
      </c>
      <c r="B26" s="1013" t="s">
        <v>298</v>
      </c>
      <c r="C26" s="1014"/>
      <c r="D26" s="785">
        <v>1</v>
      </c>
      <c r="E26" s="781"/>
      <c r="F26" s="782"/>
      <c r="G26" s="538"/>
      <c r="H26" s="538"/>
      <c r="I26" s="387"/>
      <c r="J26" s="387"/>
      <c r="K26" s="387"/>
      <c r="L26" s="387"/>
      <c r="M26" s="387"/>
    </row>
    <row r="27" spans="1:13" s="368" customFormat="1" ht="12.75">
      <c r="A27" s="372">
        <v>8</v>
      </c>
      <c r="B27" s="1013" t="s">
        <v>299</v>
      </c>
      <c r="C27" s="1015"/>
      <c r="D27" s="785">
        <v>1</v>
      </c>
      <c r="E27" s="781"/>
      <c r="F27" s="782"/>
      <c r="G27" s="538"/>
      <c r="H27" s="538" t="s">
        <v>446</v>
      </c>
      <c r="I27" s="387"/>
      <c r="J27" s="387"/>
      <c r="K27" s="387"/>
      <c r="L27" s="387"/>
      <c r="M27" s="387"/>
    </row>
    <row r="28" spans="1:13" s="368" customFormat="1" ht="12.75">
      <c r="A28" s="372">
        <v>9</v>
      </c>
      <c r="B28" s="1000" t="s">
        <v>664</v>
      </c>
      <c r="C28" s="1001"/>
      <c r="D28" s="785">
        <v>1</v>
      </c>
      <c r="E28" s="781"/>
      <c r="F28" s="782"/>
      <c r="G28" s="538"/>
      <c r="H28" s="538"/>
      <c r="I28" s="387"/>
      <c r="J28" s="387"/>
      <c r="K28" s="762"/>
      <c r="L28" s="387"/>
      <c r="M28" s="387"/>
    </row>
    <row r="29" spans="1:13" s="368" customFormat="1" ht="12.75">
      <c r="A29" s="372">
        <v>10</v>
      </c>
      <c r="B29" s="998" t="s">
        <v>665</v>
      </c>
      <c r="C29" s="999"/>
      <c r="D29" s="785">
        <v>1</v>
      </c>
      <c r="E29" s="781"/>
      <c r="F29" s="782"/>
      <c r="G29" s="538"/>
      <c r="H29" s="538"/>
      <c r="I29" s="387"/>
      <c r="J29" s="387"/>
      <c r="K29" s="387"/>
      <c r="L29" s="387"/>
      <c r="M29" s="387"/>
    </row>
    <row r="30" spans="1:13" s="368" customFormat="1" ht="12.75">
      <c r="A30" s="372">
        <v>11</v>
      </c>
      <c r="B30" s="1000" t="s">
        <v>666</v>
      </c>
      <c r="C30" s="1001"/>
      <c r="D30" s="786">
        <v>1</v>
      </c>
      <c r="E30" s="787"/>
      <c r="F30" s="788"/>
      <c r="G30" s="540"/>
      <c r="H30" s="540"/>
      <c r="I30" s="387"/>
      <c r="J30" s="387"/>
      <c r="K30" s="387"/>
      <c r="L30" s="387"/>
      <c r="M30" s="387"/>
    </row>
    <row r="31" spans="1:13" s="761" customFormat="1" ht="17.25" customHeight="1">
      <c r="A31" s="757">
        <v>12</v>
      </c>
      <c r="B31" s="1016" t="s">
        <v>472</v>
      </c>
      <c r="C31" s="1017"/>
      <c r="D31" s="763">
        <v>1</v>
      </c>
      <c r="E31" s="758"/>
      <c r="F31" s="758"/>
      <c r="G31" s="759"/>
      <c r="H31" s="759"/>
      <c r="I31" s="760"/>
      <c r="J31" s="760"/>
      <c r="K31" s="760"/>
      <c r="L31" s="760"/>
      <c r="M31" s="760"/>
    </row>
    <row r="32" spans="1:8" s="368" customFormat="1" ht="12.75">
      <c r="A32" s="379"/>
      <c r="B32" s="351"/>
      <c r="C32" s="407" t="s">
        <v>473</v>
      </c>
      <c r="D32" s="764"/>
      <c r="E32" s="380"/>
      <c r="F32" s="380"/>
      <c r="G32" s="380"/>
      <c r="H32" s="380"/>
    </row>
    <row r="33" spans="1:8" s="368" customFormat="1" ht="12.75">
      <c r="A33" s="379"/>
      <c r="B33" s="351"/>
      <c r="C33" s="407"/>
      <c r="D33" s="381"/>
      <c r="E33" s="380"/>
      <c r="F33" s="380"/>
      <c r="G33" s="380"/>
      <c r="H33" s="380"/>
    </row>
    <row r="34" spans="1:8" s="368" customFormat="1" ht="12.75">
      <c r="A34" s="379"/>
      <c r="B34" s="351"/>
      <c r="C34" s="407"/>
      <c r="D34" s="381"/>
      <c r="E34" s="380"/>
      <c r="F34" s="380"/>
      <c r="G34" s="380"/>
      <c r="H34" s="380"/>
    </row>
    <row r="35" spans="1:8" s="368" customFormat="1" ht="12.75">
      <c r="A35" s="379"/>
      <c r="B35" s="352" t="s">
        <v>321</v>
      </c>
      <c r="C35" s="380"/>
      <c r="D35" s="381"/>
      <c r="E35" s="380"/>
      <c r="F35" s="380"/>
      <c r="G35" s="380"/>
      <c r="H35" s="380"/>
    </row>
    <row r="36" spans="1:8" s="368" customFormat="1" ht="12.75">
      <c r="A36" s="789">
        <v>1</v>
      </c>
      <c r="B36" s="1018" t="s">
        <v>474</v>
      </c>
      <c r="C36" s="1019"/>
      <c r="D36" s="1019"/>
      <c r="E36" s="1019"/>
      <c r="F36" s="1020"/>
      <c r="G36" s="380"/>
      <c r="H36" s="380"/>
    </row>
    <row r="37" spans="1:8" s="368" customFormat="1" ht="47.25" customHeight="1">
      <c r="A37" s="789">
        <v>2</v>
      </c>
      <c r="B37" s="1002" t="s">
        <v>475</v>
      </c>
      <c r="C37" s="1002"/>
      <c r="D37" s="1003"/>
      <c r="E37" s="1003"/>
      <c r="F37" s="1003"/>
      <c r="G37" s="380"/>
      <c r="H37" s="380"/>
    </row>
    <row r="38" spans="1:8" s="368" customFormat="1" ht="33.75" customHeight="1">
      <c r="A38" s="789">
        <v>3</v>
      </c>
      <c r="B38" s="1002" t="s">
        <v>476</v>
      </c>
      <c r="C38" s="1002"/>
      <c r="D38" s="1003"/>
      <c r="E38" s="1003"/>
      <c r="F38" s="1003"/>
      <c r="G38" s="380"/>
      <c r="H38" s="380"/>
    </row>
    <row r="39" spans="1:8" s="368" customFormat="1" ht="23.25" customHeight="1">
      <c r="A39" s="789">
        <v>4</v>
      </c>
      <c r="B39" s="1002" t="s">
        <v>480</v>
      </c>
      <c r="C39" s="1002"/>
      <c r="D39" s="1003"/>
      <c r="E39" s="1003"/>
      <c r="F39" s="1003"/>
      <c r="G39" s="380"/>
      <c r="H39" s="380"/>
    </row>
    <row r="40" spans="1:8" s="368" customFormat="1" ht="21.75" customHeight="1">
      <c r="A40" s="789">
        <v>5</v>
      </c>
      <c r="B40" s="1002" t="s">
        <v>481</v>
      </c>
      <c r="C40" s="1002"/>
      <c r="D40" s="1003"/>
      <c r="E40" s="1003"/>
      <c r="F40" s="1003"/>
      <c r="G40" s="380"/>
      <c r="H40" s="380"/>
    </row>
    <row r="41" spans="1:8" s="368" customFormat="1" ht="30" customHeight="1">
      <c r="A41" s="789">
        <v>6</v>
      </c>
      <c r="B41" s="1004" t="s">
        <v>477</v>
      </c>
      <c r="C41" s="1004"/>
      <c r="D41" s="1003"/>
      <c r="E41" s="1003"/>
      <c r="F41" s="1003"/>
      <c r="G41" s="380"/>
      <c r="H41" s="380"/>
    </row>
    <row r="42" spans="1:8" s="368" customFormat="1" ht="19.5" customHeight="1">
      <c r="A42" s="789">
        <v>7</v>
      </c>
      <c r="B42" s="1004" t="s">
        <v>478</v>
      </c>
      <c r="C42" s="1004"/>
      <c r="D42" s="1003"/>
      <c r="E42" s="1003"/>
      <c r="F42" s="1003"/>
      <c r="G42" s="380"/>
      <c r="H42" s="380"/>
    </row>
    <row r="43" spans="1:8" s="368" customFormat="1" ht="34.5" customHeight="1">
      <c r="A43" s="789">
        <v>8</v>
      </c>
      <c r="B43" s="1004" t="s">
        <v>479</v>
      </c>
      <c r="C43" s="1004"/>
      <c r="D43" s="1003"/>
      <c r="E43" s="1003"/>
      <c r="F43" s="1003"/>
      <c r="G43" s="380"/>
      <c r="H43" s="380"/>
    </row>
    <row r="44" spans="1:6" s="368" customFormat="1" ht="12.75">
      <c r="A44" s="790"/>
      <c r="B44" s="791"/>
      <c r="C44" s="761"/>
      <c r="D44" s="761"/>
      <c r="E44" s="761"/>
      <c r="F44" s="761"/>
    </row>
    <row r="45" spans="1:13" s="368" customFormat="1" ht="26.25">
      <c r="A45" s="1005" t="s">
        <v>337</v>
      </c>
      <c r="B45" s="1008" t="s">
        <v>667</v>
      </c>
      <c r="C45" s="1010"/>
      <c r="D45" s="388" t="s">
        <v>317</v>
      </c>
      <c r="E45" s="389" t="s">
        <v>668</v>
      </c>
      <c r="F45" s="390" t="s">
        <v>600</v>
      </c>
      <c r="G45" s="993" t="s">
        <v>89</v>
      </c>
      <c r="H45" s="391" t="s">
        <v>601</v>
      </c>
      <c r="I45" s="353" t="s">
        <v>602</v>
      </c>
      <c r="J45" s="353" t="s">
        <v>603</v>
      </c>
      <c r="K45" s="353" t="s">
        <v>604</v>
      </c>
      <c r="L45" s="353" t="s">
        <v>605</v>
      </c>
      <c r="M45" s="353" t="s">
        <v>605</v>
      </c>
    </row>
    <row r="46" spans="1:13" s="368" customFormat="1" ht="12.75">
      <c r="A46" s="1006"/>
      <c r="B46" s="1008"/>
      <c r="C46" s="1010"/>
      <c r="D46" s="392"/>
      <c r="E46" s="393"/>
      <c r="F46" s="354" t="s">
        <v>669</v>
      </c>
      <c r="G46" s="994"/>
      <c r="H46" s="394" t="s">
        <v>608</v>
      </c>
      <c r="I46" s="355" t="s">
        <v>609</v>
      </c>
      <c r="J46" s="355" t="s">
        <v>610</v>
      </c>
      <c r="K46" s="355" t="s">
        <v>611</v>
      </c>
      <c r="L46" s="355" t="s">
        <v>612</v>
      </c>
      <c r="M46" s="355" t="s">
        <v>613</v>
      </c>
    </row>
    <row r="47" spans="1:13" s="368" customFormat="1" ht="12.75">
      <c r="A47" s="1006"/>
      <c r="B47" s="1008"/>
      <c r="C47" s="1010"/>
      <c r="D47" s="395"/>
      <c r="E47" s="396"/>
      <c r="F47" s="354"/>
      <c r="G47" s="994"/>
      <c r="H47" s="394"/>
      <c r="I47" s="355" t="s">
        <v>339</v>
      </c>
      <c r="J47" s="355"/>
      <c r="K47" s="355" t="s">
        <v>339</v>
      </c>
      <c r="L47" s="355"/>
      <c r="M47" s="355"/>
    </row>
    <row r="48" spans="1:13" s="368" customFormat="1" ht="12.75">
      <c r="A48" s="1006"/>
      <c r="B48" s="1009"/>
      <c r="C48" s="1011"/>
      <c r="D48" s="382"/>
      <c r="E48" s="383"/>
      <c r="F48" s="397"/>
      <c r="G48" s="995"/>
      <c r="H48" s="394"/>
      <c r="I48" s="355" t="s">
        <v>614</v>
      </c>
      <c r="J48" s="355"/>
      <c r="K48" s="355" t="s">
        <v>614</v>
      </c>
      <c r="L48" s="355" t="s">
        <v>614</v>
      </c>
      <c r="M48" s="355" t="s">
        <v>614</v>
      </c>
    </row>
    <row r="49" spans="1:13" s="368" customFormat="1" ht="12.75">
      <c r="A49" s="1007"/>
      <c r="B49" s="356">
        <v>2</v>
      </c>
      <c r="C49" s="357">
        <v>3</v>
      </c>
      <c r="D49" s="358">
        <v>4</v>
      </c>
      <c r="E49" s="359">
        <v>5</v>
      </c>
      <c r="F49" s="360">
        <v>6</v>
      </c>
      <c r="G49" s="360">
        <v>7</v>
      </c>
      <c r="H49" s="360">
        <v>8</v>
      </c>
      <c r="I49" s="360">
        <v>9</v>
      </c>
      <c r="J49" s="360">
        <v>10</v>
      </c>
      <c r="K49" s="360">
        <v>11</v>
      </c>
      <c r="L49" s="360">
        <v>12</v>
      </c>
      <c r="M49" s="360">
        <v>13</v>
      </c>
    </row>
    <row r="50" spans="1:13" s="368" customFormat="1" ht="22.5">
      <c r="A50" s="190"/>
      <c r="B50" s="398" t="s">
        <v>338</v>
      </c>
      <c r="C50" s="385" t="s">
        <v>670</v>
      </c>
      <c r="D50" s="386" t="s">
        <v>682</v>
      </c>
      <c r="E50" s="361"/>
      <c r="F50" s="399"/>
      <c r="G50" s="400"/>
      <c r="H50" s="400"/>
      <c r="I50" s="400"/>
      <c r="J50" s="400"/>
      <c r="K50" s="400"/>
      <c r="L50" s="400"/>
      <c r="M50" s="401"/>
    </row>
    <row r="51" spans="1:13" s="368" customFormat="1" ht="12.75">
      <c r="A51" s="808">
        <v>1</v>
      </c>
      <c r="B51" s="809" t="s">
        <v>635</v>
      </c>
      <c r="C51" s="769"/>
      <c r="D51" s="810">
        <v>36000</v>
      </c>
      <c r="E51" s="811" t="s">
        <v>300</v>
      </c>
      <c r="F51" s="362">
        <f aca="true" t="shared" si="0" ref="F51:F65">G51*H51</f>
        <v>0</v>
      </c>
      <c r="G51" s="363"/>
      <c r="H51" s="363"/>
      <c r="I51" s="260"/>
      <c r="J51" s="364"/>
      <c r="K51" s="402">
        <f>I51*J51+I51</f>
        <v>0</v>
      </c>
      <c r="L51" s="402">
        <f>I51*H51</f>
        <v>0</v>
      </c>
      <c r="M51" s="402">
        <f>L51*J51+L51</f>
        <v>0</v>
      </c>
    </row>
    <row r="52" spans="1:13" s="368" customFormat="1" ht="12.75">
      <c r="A52" s="808">
        <v>2</v>
      </c>
      <c r="B52" s="812" t="s">
        <v>637</v>
      </c>
      <c r="C52" s="769"/>
      <c r="D52" s="810">
        <v>36000</v>
      </c>
      <c r="E52" s="811" t="s">
        <v>300</v>
      </c>
      <c r="F52" s="362">
        <f t="shared" si="0"/>
        <v>0</v>
      </c>
      <c r="G52" s="372"/>
      <c r="H52" s="193"/>
      <c r="I52" s="192"/>
      <c r="J52" s="364"/>
      <c r="K52" s="402">
        <f aca="true" t="shared" si="1" ref="K52:K65">I52*J52+I52</f>
        <v>0</v>
      </c>
      <c r="L52" s="402">
        <f aca="true" t="shared" si="2" ref="L52:L65">I52*H52</f>
        <v>0</v>
      </c>
      <c r="M52" s="402">
        <f aca="true" t="shared" si="3" ref="M52:M65">L52*J52+L52</f>
        <v>0</v>
      </c>
    </row>
    <row r="53" spans="1:13" s="368" customFormat="1" ht="12.75">
      <c r="A53" s="813">
        <v>3</v>
      </c>
      <c r="B53" s="812" t="s">
        <v>671</v>
      </c>
      <c r="C53" s="814"/>
      <c r="D53" s="815">
        <v>1800</v>
      </c>
      <c r="E53" s="811" t="s">
        <v>300</v>
      </c>
      <c r="F53" s="362">
        <f t="shared" si="0"/>
        <v>0</v>
      </c>
      <c r="G53" s="377"/>
      <c r="H53" s="194"/>
      <c r="I53" s="191"/>
      <c r="J53" s="364"/>
      <c r="K53" s="402">
        <f t="shared" si="1"/>
        <v>0</v>
      </c>
      <c r="L53" s="402">
        <f t="shared" si="2"/>
        <v>0</v>
      </c>
      <c r="M53" s="402">
        <f t="shared" si="3"/>
        <v>0</v>
      </c>
    </row>
    <row r="54" spans="1:13" s="368" customFormat="1" ht="12.75">
      <c r="A54" s="808">
        <v>4</v>
      </c>
      <c r="B54" s="816" t="s">
        <v>643</v>
      </c>
      <c r="C54" s="769"/>
      <c r="D54" s="810">
        <v>720</v>
      </c>
      <c r="E54" s="811" t="s">
        <v>300</v>
      </c>
      <c r="F54" s="362">
        <f t="shared" si="0"/>
        <v>0</v>
      </c>
      <c r="G54" s="378"/>
      <c r="H54" s="195"/>
      <c r="I54" s="192"/>
      <c r="J54" s="364"/>
      <c r="K54" s="402">
        <f t="shared" si="1"/>
        <v>0</v>
      </c>
      <c r="L54" s="402">
        <f t="shared" si="2"/>
        <v>0</v>
      </c>
      <c r="M54" s="402">
        <f t="shared" si="3"/>
        <v>0</v>
      </c>
    </row>
    <row r="55" spans="1:13" s="368" customFormat="1" ht="12.75">
      <c r="A55" s="808">
        <v>5</v>
      </c>
      <c r="B55" s="816" t="s">
        <v>342</v>
      </c>
      <c r="C55" s="769"/>
      <c r="D55" s="810">
        <v>1600</v>
      </c>
      <c r="E55" s="811" t="s">
        <v>300</v>
      </c>
      <c r="F55" s="362">
        <f t="shared" si="0"/>
        <v>0</v>
      </c>
      <c r="G55" s="378"/>
      <c r="H55" s="195"/>
      <c r="I55" s="192"/>
      <c r="J55" s="364"/>
      <c r="K55" s="402">
        <f t="shared" si="1"/>
        <v>0</v>
      </c>
      <c r="L55" s="402">
        <f t="shared" si="2"/>
        <v>0</v>
      </c>
      <c r="M55" s="402">
        <f t="shared" si="3"/>
        <v>0</v>
      </c>
    </row>
    <row r="56" spans="1:13" s="368" customFormat="1" ht="12.75">
      <c r="A56" s="808">
        <v>6</v>
      </c>
      <c r="B56" s="812" t="s">
        <v>641</v>
      </c>
      <c r="C56" s="769"/>
      <c r="D56" s="810">
        <v>80</v>
      </c>
      <c r="E56" s="811" t="s">
        <v>300</v>
      </c>
      <c r="F56" s="362">
        <f t="shared" si="0"/>
        <v>0</v>
      </c>
      <c r="G56" s="372"/>
      <c r="H56" s="193"/>
      <c r="I56" s="192"/>
      <c r="J56" s="364"/>
      <c r="K56" s="402">
        <f t="shared" si="1"/>
        <v>0</v>
      </c>
      <c r="L56" s="402">
        <f t="shared" si="2"/>
        <v>0</v>
      </c>
      <c r="M56" s="402">
        <f t="shared" si="3"/>
        <v>0</v>
      </c>
    </row>
    <row r="57" spans="1:13" s="368" customFormat="1" ht="12.75">
      <c r="A57" s="808">
        <v>7</v>
      </c>
      <c r="B57" s="818" t="s">
        <v>482</v>
      </c>
      <c r="C57" s="769"/>
      <c r="D57" s="810">
        <v>80</v>
      </c>
      <c r="E57" s="811" t="s">
        <v>300</v>
      </c>
      <c r="F57" s="362">
        <f t="shared" si="0"/>
        <v>0</v>
      </c>
      <c r="G57" s="378"/>
      <c r="H57" s="193"/>
      <c r="I57" s="192"/>
      <c r="J57" s="364"/>
      <c r="K57" s="402">
        <f t="shared" si="1"/>
        <v>0</v>
      </c>
      <c r="L57" s="402">
        <f t="shared" si="2"/>
        <v>0</v>
      </c>
      <c r="M57" s="402">
        <f t="shared" si="3"/>
        <v>0</v>
      </c>
    </row>
    <row r="58" spans="1:13" s="368" customFormat="1" ht="26.25">
      <c r="A58" s="808">
        <v>8</v>
      </c>
      <c r="B58" s="818" t="s">
        <v>464</v>
      </c>
      <c r="C58" s="819"/>
      <c r="D58" s="817"/>
      <c r="E58" s="811" t="s">
        <v>672</v>
      </c>
      <c r="F58" s="362">
        <f t="shared" si="0"/>
        <v>0</v>
      </c>
      <c r="G58" s="384"/>
      <c r="H58" s="193"/>
      <c r="I58" s="192"/>
      <c r="J58" s="364"/>
      <c r="K58" s="402">
        <f t="shared" si="1"/>
        <v>0</v>
      </c>
      <c r="L58" s="402">
        <f t="shared" si="2"/>
        <v>0</v>
      </c>
      <c r="M58" s="402">
        <f t="shared" si="3"/>
        <v>0</v>
      </c>
    </row>
    <row r="59" spans="1:13" s="368" customFormat="1" ht="12.75">
      <c r="A59" s="808">
        <v>9</v>
      </c>
      <c r="B59" s="403" t="s">
        <v>673</v>
      </c>
      <c r="C59" s="820" t="s">
        <v>674</v>
      </c>
      <c r="D59" s="821"/>
      <c r="E59" s="821" t="s">
        <v>672</v>
      </c>
      <c r="F59" s="362">
        <f t="shared" si="0"/>
        <v>0</v>
      </c>
      <c r="G59" s="404"/>
      <c r="H59" s="193"/>
      <c r="I59" s="192"/>
      <c r="J59" s="364"/>
      <c r="K59" s="402">
        <f t="shared" si="1"/>
        <v>0</v>
      </c>
      <c r="L59" s="402">
        <f t="shared" si="2"/>
        <v>0</v>
      </c>
      <c r="M59" s="402">
        <f t="shared" si="3"/>
        <v>0</v>
      </c>
    </row>
    <row r="60" spans="1:13" s="368" customFormat="1" ht="12.75">
      <c r="A60" s="808">
        <v>10</v>
      </c>
      <c r="B60" s="405"/>
      <c r="C60" s="822" t="s">
        <v>675</v>
      </c>
      <c r="D60" s="811"/>
      <c r="E60" s="811" t="s">
        <v>672</v>
      </c>
      <c r="F60" s="362">
        <f t="shared" si="0"/>
        <v>0</v>
      </c>
      <c r="G60" s="373"/>
      <c r="H60" s="193"/>
      <c r="I60" s="192"/>
      <c r="J60" s="364"/>
      <c r="K60" s="402">
        <f t="shared" si="1"/>
        <v>0</v>
      </c>
      <c r="L60" s="402">
        <f t="shared" si="2"/>
        <v>0</v>
      </c>
      <c r="M60" s="402">
        <f t="shared" si="3"/>
        <v>0</v>
      </c>
    </row>
    <row r="61" spans="1:13" s="368" customFormat="1" ht="12.75">
      <c r="A61" s="808">
        <v>11</v>
      </c>
      <c r="B61" s="409"/>
      <c r="C61" s="823" t="s">
        <v>676</v>
      </c>
      <c r="D61" s="811"/>
      <c r="E61" s="811" t="s">
        <v>672</v>
      </c>
      <c r="F61" s="362">
        <f t="shared" si="0"/>
        <v>0</v>
      </c>
      <c r="G61" s="373"/>
      <c r="H61" s="193"/>
      <c r="I61" s="192"/>
      <c r="J61" s="364"/>
      <c r="K61" s="402">
        <f t="shared" si="1"/>
        <v>0</v>
      </c>
      <c r="L61" s="402">
        <f t="shared" si="2"/>
        <v>0</v>
      </c>
      <c r="M61" s="402">
        <f t="shared" si="3"/>
        <v>0</v>
      </c>
    </row>
    <row r="62" spans="1:13" s="368" customFormat="1" ht="12.75">
      <c r="A62" s="808">
        <v>12</v>
      </c>
      <c r="B62" s="408"/>
      <c r="C62" s="824" t="s">
        <v>681</v>
      </c>
      <c r="D62" s="811"/>
      <c r="E62" s="811" t="s">
        <v>672</v>
      </c>
      <c r="F62" s="362">
        <f t="shared" si="0"/>
        <v>0</v>
      </c>
      <c r="G62" s="373"/>
      <c r="H62" s="193"/>
      <c r="I62" s="192"/>
      <c r="J62" s="364"/>
      <c r="K62" s="402">
        <f t="shared" si="1"/>
        <v>0</v>
      </c>
      <c r="L62" s="402">
        <f t="shared" si="2"/>
        <v>0</v>
      </c>
      <c r="M62" s="402">
        <f t="shared" si="3"/>
        <v>0</v>
      </c>
    </row>
    <row r="63" spans="1:13" s="368" customFormat="1" ht="12.75">
      <c r="A63" s="808">
        <v>13</v>
      </c>
      <c r="B63" s="996" t="s">
        <v>318</v>
      </c>
      <c r="C63" s="825" t="s">
        <v>678</v>
      </c>
      <c r="D63" s="821"/>
      <c r="E63" s="821" t="s">
        <v>486</v>
      </c>
      <c r="F63" s="362">
        <f t="shared" si="0"/>
        <v>0</v>
      </c>
      <c r="G63" s="193"/>
      <c r="H63" s="193"/>
      <c r="I63" s="192"/>
      <c r="J63" s="364"/>
      <c r="K63" s="402">
        <f t="shared" si="1"/>
        <v>0</v>
      </c>
      <c r="L63" s="402">
        <f t="shared" si="2"/>
        <v>0</v>
      </c>
      <c r="M63" s="402">
        <f t="shared" si="3"/>
        <v>0</v>
      </c>
    </row>
    <row r="64" spans="1:13" s="368" customFormat="1" ht="12.75">
      <c r="A64" s="808">
        <v>14</v>
      </c>
      <c r="B64" s="997"/>
      <c r="C64" s="769" t="s">
        <v>679</v>
      </c>
      <c r="D64" s="811"/>
      <c r="E64" s="811"/>
      <c r="F64" s="362">
        <f t="shared" si="0"/>
        <v>0</v>
      </c>
      <c r="G64" s="193"/>
      <c r="H64" s="193"/>
      <c r="I64" s="192"/>
      <c r="J64" s="364"/>
      <c r="K64" s="402">
        <f t="shared" si="1"/>
        <v>0</v>
      </c>
      <c r="L64" s="402">
        <f t="shared" si="2"/>
        <v>0</v>
      </c>
      <c r="M64" s="402">
        <f t="shared" si="3"/>
        <v>0</v>
      </c>
    </row>
    <row r="65" spans="1:13" s="368" customFormat="1" ht="12.75">
      <c r="A65" s="826">
        <v>15</v>
      </c>
      <c r="B65" s="997"/>
      <c r="C65" s="827" t="s">
        <v>680</v>
      </c>
      <c r="D65" s="828"/>
      <c r="E65" s="829"/>
      <c r="F65" s="792">
        <f t="shared" si="0"/>
        <v>0</v>
      </c>
      <c r="G65" s="365"/>
      <c r="H65" s="365"/>
      <c r="I65" s="366"/>
      <c r="J65" s="793"/>
      <c r="K65" s="794">
        <f t="shared" si="1"/>
        <v>0</v>
      </c>
      <c r="L65" s="794">
        <f t="shared" si="2"/>
        <v>0</v>
      </c>
      <c r="M65" s="794">
        <f t="shared" si="3"/>
        <v>0</v>
      </c>
    </row>
    <row r="66" spans="1:13" s="368" customFormat="1" ht="12.75">
      <c r="A66" s="789"/>
      <c r="B66" s="831"/>
      <c r="C66" s="832"/>
      <c r="D66" s="833"/>
      <c r="E66" s="834"/>
      <c r="F66" s="362"/>
      <c r="G66" s="806"/>
      <c r="I66" s="807"/>
      <c r="J66" s="364"/>
      <c r="K66" s="402" t="s">
        <v>626</v>
      </c>
      <c r="L66" s="402">
        <f>SUM(L51:L65)</f>
        <v>0</v>
      </c>
      <c r="M66" s="402">
        <f>SUM(M51:M65)</f>
        <v>0</v>
      </c>
    </row>
    <row r="67" spans="1:13" s="368" customFormat="1" ht="26.25">
      <c r="A67" s="789"/>
      <c r="B67" s="831"/>
      <c r="C67" s="832"/>
      <c r="D67" s="833"/>
      <c r="E67" s="834"/>
      <c r="F67" s="362"/>
      <c r="G67" s="806"/>
      <c r="H67" s="806" t="s">
        <v>484</v>
      </c>
      <c r="I67" s="807"/>
      <c r="J67" s="364"/>
      <c r="K67" s="402"/>
      <c r="L67" s="402" t="s">
        <v>485</v>
      </c>
      <c r="M67" s="402">
        <f>M66-L66</f>
        <v>0</v>
      </c>
    </row>
    <row r="68" spans="1:13" s="368" customFormat="1" ht="13.5" thickBot="1">
      <c r="A68" s="406">
        <v>15</v>
      </c>
      <c r="B68" s="830" t="s">
        <v>677</v>
      </c>
      <c r="C68" s="803"/>
      <c r="D68" s="804"/>
      <c r="E68" s="805" t="s">
        <v>134</v>
      </c>
      <c r="F68" s="362"/>
      <c r="G68" s="806"/>
      <c r="H68" s="806">
        <v>24</v>
      </c>
      <c r="I68" s="807"/>
      <c r="J68" s="364"/>
      <c r="K68" s="402">
        <f>I68*J68+I68</f>
        <v>0</v>
      </c>
      <c r="L68" s="794">
        <f>I68*H68</f>
        <v>0</v>
      </c>
      <c r="M68" s="794">
        <f>L68*J68+L68</f>
        <v>0</v>
      </c>
    </row>
    <row r="69" spans="1:13" s="368" customFormat="1" ht="13.5" thickBot="1">
      <c r="A69" s="795">
        <v>16</v>
      </c>
      <c r="B69" s="796"/>
      <c r="C69" s="797"/>
      <c r="D69" s="798"/>
      <c r="E69" s="799"/>
      <c r="F69" s="800"/>
      <c r="G69" s="800"/>
      <c r="H69" s="800"/>
      <c r="I69" s="800"/>
      <c r="J69" s="801" t="s">
        <v>483</v>
      </c>
      <c r="K69" s="802"/>
      <c r="L69" s="367">
        <f>L66+L68</f>
        <v>0</v>
      </c>
      <c r="M69" s="367">
        <f>M66+M68</f>
        <v>0</v>
      </c>
    </row>
    <row r="70" spans="12:13" s="368" customFormat="1" ht="12.75">
      <c r="L70" s="835" t="s">
        <v>485</v>
      </c>
      <c r="M70" s="836">
        <f>M69-L69</f>
        <v>0</v>
      </c>
    </row>
    <row r="71" s="368" customFormat="1" ht="12.75"/>
    <row r="72" s="368" customFormat="1" ht="12.75"/>
    <row r="73" s="368" customFormat="1" ht="12.75"/>
    <row r="74" s="368" customFormat="1" ht="12.75"/>
    <row r="75" s="368" customFormat="1" ht="12.75"/>
    <row r="76" s="368" customFormat="1" ht="12.75"/>
    <row r="77" s="368" customFormat="1" ht="12.75"/>
    <row r="78" s="368" customFormat="1" ht="12.75"/>
    <row r="79" s="368" customFormat="1" ht="12.75"/>
    <row r="80" s="368" customFormat="1" ht="12.75"/>
    <row r="81" s="368" customFormat="1" ht="12.75"/>
    <row r="82" s="368" customFormat="1" ht="12.75"/>
    <row r="83" s="368" customFormat="1" ht="12.75"/>
    <row r="84" s="368" customFormat="1" ht="12.75"/>
    <row r="85" s="368" customFormat="1" ht="12.75"/>
    <row r="86" s="368" customFormat="1" ht="12.75"/>
    <row r="87" s="368" customFormat="1" ht="12.75"/>
    <row r="88" s="368" customFormat="1" ht="12.75"/>
    <row r="89" s="368" customFormat="1" ht="12.75"/>
    <row r="90" s="368" customFormat="1" ht="12.75"/>
    <row r="91" s="368" customFormat="1" ht="12.75"/>
    <row r="92" s="368" customFormat="1" ht="12.75"/>
    <row r="93" s="368" customFormat="1" ht="12.75"/>
    <row r="94" s="368" customFormat="1" ht="12.75"/>
    <row r="95" s="368" customFormat="1" ht="12.75"/>
    <row r="96" s="368" customFormat="1" ht="12.75"/>
    <row r="97" s="368" customFormat="1" ht="12.75"/>
    <row r="98" s="368" customFormat="1" ht="12.75"/>
    <row r="99" s="368" customFormat="1" ht="12.75"/>
    <row r="100" s="368" customFormat="1" ht="12.75"/>
    <row r="101" s="368" customFormat="1" ht="12.75"/>
    <row r="102" s="368" customFormat="1" ht="12.75"/>
    <row r="103" s="368" customFormat="1" ht="12.75"/>
    <row r="104" s="368" customFormat="1" ht="12.75"/>
    <row r="105" s="368" customFormat="1" ht="12.75"/>
    <row r="106" s="368" customFormat="1" ht="12.75"/>
    <row r="107" s="368" customFormat="1" ht="12.75"/>
    <row r="108" s="368" customFormat="1" ht="12.75"/>
    <row r="109" s="368" customFormat="1" ht="12.75"/>
    <row r="110" s="368" customFormat="1" ht="12.75"/>
    <row r="111" s="368" customFormat="1" ht="12.75"/>
    <row r="112" s="368" customFormat="1" ht="12.75"/>
    <row r="113" s="368" customFormat="1" ht="12.75"/>
    <row r="114" s="368" customFormat="1" ht="12.75"/>
    <row r="115" s="368" customFormat="1" ht="12.75"/>
    <row r="116" s="368" customFormat="1" ht="12.75"/>
    <row r="117" s="368" customFormat="1" ht="12.75"/>
    <row r="118" s="368" customFormat="1" ht="12.75"/>
    <row r="119" s="368" customFormat="1" ht="12.75"/>
    <row r="120" s="368" customFormat="1" ht="12.75"/>
    <row r="121" s="368" customFormat="1" ht="12.75"/>
    <row r="122" s="368" customFormat="1" ht="12.75"/>
    <row r="123" s="368" customFormat="1" ht="12.75"/>
    <row r="124" s="368" customFormat="1" ht="12.75"/>
    <row r="125" s="368" customFormat="1" ht="12.75"/>
    <row r="126" s="368" customFormat="1" ht="12.75"/>
    <row r="127" s="368" customFormat="1" ht="12.75"/>
    <row r="128" s="368" customFormat="1" ht="12.75"/>
    <row r="129" s="368" customFormat="1" ht="12.75"/>
    <row r="130" s="368" customFormat="1" ht="12.75"/>
    <row r="131" s="368" customFormat="1" ht="12.75"/>
    <row r="132" s="368" customFormat="1" ht="12.75"/>
    <row r="133" s="368" customFormat="1" ht="12.75"/>
    <row r="134" s="368" customFormat="1" ht="12.75"/>
    <row r="135" s="368" customFormat="1" ht="12.75"/>
    <row r="136" s="368" customFormat="1" ht="12.75"/>
    <row r="137" s="368" customFormat="1" ht="12.75"/>
    <row r="138" s="368" customFormat="1" ht="12.75"/>
    <row r="139" s="368" customFormat="1" ht="12.75"/>
    <row r="140" s="368" customFormat="1" ht="12.75"/>
    <row r="141" s="368" customFormat="1" ht="12.75"/>
    <row r="142" s="368" customFormat="1" ht="12.75"/>
    <row r="143" s="368" customFormat="1" ht="12.75"/>
    <row r="144" s="368" customFormat="1" ht="12.75"/>
    <row r="145" s="368" customFormat="1" ht="12.75"/>
    <row r="146" s="368" customFormat="1" ht="12.75"/>
    <row r="147" s="368" customFormat="1" ht="12.75"/>
    <row r="148" s="368" customFormat="1" ht="12.75"/>
    <row r="149" s="368" customFormat="1" ht="12.75"/>
    <row r="150" s="368" customFormat="1" ht="12.75"/>
    <row r="151" s="368" customFormat="1" ht="12.75"/>
    <row r="152" s="368" customFormat="1" ht="12.75"/>
    <row r="153" s="368" customFormat="1" ht="12.75"/>
    <row r="154" s="368" customFormat="1" ht="12.75"/>
    <row r="155" s="368" customFormat="1" ht="12.75"/>
    <row r="156" s="368" customFormat="1" ht="12.75"/>
    <row r="157" s="368" customFormat="1" ht="12.75"/>
    <row r="158" s="368" customFormat="1" ht="12.75"/>
    <row r="159" s="368" customFormat="1" ht="12.75"/>
    <row r="160" s="368" customFormat="1" ht="12.75"/>
    <row r="161" s="368" customFormat="1" ht="12.75"/>
    <row r="162" s="368" customFormat="1" ht="12.75"/>
    <row r="163" s="368" customFormat="1" ht="12.75"/>
    <row r="164" s="368" customFormat="1" ht="12.75"/>
    <row r="165" s="368" customFormat="1" ht="12.75"/>
    <row r="166" s="368" customFormat="1" ht="12.75"/>
    <row r="167" s="368" customFormat="1" ht="12.75"/>
    <row r="168" s="368" customFormat="1" ht="12.75"/>
    <row r="169" s="368" customFormat="1" ht="12.75"/>
    <row r="170" s="368" customFormat="1" ht="12.75"/>
    <row r="171" s="368" customFormat="1" ht="12.75"/>
    <row r="172" s="368" customFormat="1" ht="12.75"/>
    <row r="173" s="368" customFormat="1" ht="12.75"/>
    <row r="174" s="368" customFormat="1" ht="12.75"/>
    <row r="175" s="368" customFormat="1" ht="12.75"/>
    <row r="176" s="368" customFormat="1" ht="12.75"/>
    <row r="177" s="368" customFormat="1" ht="12.75"/>
    <row r="178" s="368" customFormat="1" ht="12.75"/>
    <row r="179" s="368" customFormat="1" ht="12.75"/>
    <row r="180" s="368" customFormat="1" ht="12.75"/>
    <row r="181" s="368" customFormat="1" ht="12.75"/>
    <row r="182" s="368" customFormat="1" ht="12.75"/>
    <row r="183" s="368" customFormat="1" ht="12.75"/>
    <row r="184" s="368" customFormat="1" ht="12.75"/>
    <row r="185" s="368" customFormat="1" ht="12.75"/>
    <row r="186" s="368" customFormat="1" ht="12.75"/>
    <row r="187" s="368" customFormat="1" ht="12.75"/>
    <row r="188" s="368" customFormat="1" ht="12.75"/>
    <row r="189" s="368" customFormat="1" ht="12.75"/>
    <row r="190" s="368" customFormat="1" ht="12.75"/>
    <row r="191" s="368" customFormat="1" ht="12.75"/>
    <row r="192" s="368" customFormat="1" ht="12.75"/>
    <row r="193" s="368" customFormat="1" ht="12.75"/>
    <row r="194" s="368" customFormat="1" ht="12.75"/>
    <row r="195" s="368" customFormat="1" ht="12.75"/>
    <row r="196" s="368" customFormat="1" ht="12.75"/>
    <row r="197" s="368" customFormat="1" ht="12.75"/>
    <row r="198" s="368" customFormat="1" ht="12.75"/>
    <row r="199" s="368" customFormat="1" ht="12.75"/>
  </sheetData>
  <mergeCells count="23">
    <mergeCell ref="B21:C21"/>
    <mergeCell ref="B22:C22"/>
    <mergeCell ref="B31:C31"/>
    <mergeCell ref="B37:F37"/>
    <mergeCell ref="B36:F36"/>
    <mergeCell ref="B23:C23"/>
    <mergeCell ref="A45:A49"/>
    <mergeCell ref="B45:B48"/>
    <mergeCell ref="C45:C48"/>
    <mergeCell ref="B25:C25"/>
    <mergeCell ref="B26:C26"/>
    <mergeCell ref="B27:C27"/>
    <mergeCell ref="B28:C28"/>
    <mergeCell ref="B38:F38"/>
    <mergeCell ref="B39:F39"/>
    <mergeCell ref="G45:G48"/>
    <mergeCell ref="B63:B65"/>
    <mergeCell ref="B29:C29"/>
    <mergeCell ref="B30:C30"/>
    <mergeCell ref="B40:F40"/>
    <mergeCell ref="B41:F41"/>
    <mergeCell ref="B42:F42"/>
    <mergeCell ref="B43:F43"/>
  </mergeCells>
  <printOptions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2015-11-06T09:45:19Z</cp:lastPrinted>
  <dcterms:created xsi:type="dcterms:W3CDTF">1997-02-26T13:46:56Z</dcterms:created>
  <dcterms:modified xsi:type="dcterms:W3CDTF">2015-11-06T09:45:26Z</dcterms:modified>
  <cp:category/>
  <cp:version/>
  <cp:contentType/>
  <cp:contentStatus/>
</cp:coreProperties>
</file>